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5" activeTab="14"/>
  </bookViews>
  <sheets>
    <sheet name="9-12,14" sheetId="1" r:id="rId1"/>
    <sheet name="13, 32, 44, 46-51" sheetId="2" r:id="rId2"/>
    <sheet name="15" sheetId="3" r:id="rId3"/>
    <sheet name="16-19" sheetId="4" r:id="rId4"/>
    <sheet name="20-24" sheetId="5" r:id="rId5"/>
    <sheet name="25" sheetId="6" r:id="rId6"/>
    <sheet name="26" sheetId="7" r:id="rId7"/>
    <sheet name="27-28" sheetId="8" r:id="rId8"/>
    <sheet name="31" sheetId="9" r:id="rId9"/>
    <sheet name="36-38" sheetId="10" r:id="rId10"/>
    <sheet name="39,40" sheetId="11" r:id="rId11"/>
    <sheet name="41" sheetId="12" r:id="rId12"/>
    <sheet name="42" sheetId="13" r:id="rId13"/>
    <sheet name="43" sheetId="14" r:id="rId14"/>
    <sheet name="52" sheetId="15" r:id="rId15"/>
    <sheet name="53" sheetId="16" r:id="rId16"/>
    <sheet name="хирург" sheetId="17" r:id="rId17"/>
    <sheet name="54" sheetId="18" r:id="rId18"/>
    <sheet name="56" sheetId="19" r:id="rId19"/>
    <sheet name="57" sheetId="20" r:id="rId20"/>
  </sheets>
  <definedNames/>
  <calcPr fullCalcOnLoad="1"/>
</workbook>
</file>

<file path=xl/sharedStrings.xml><?xml version="1.0" encoding="utf-8"?>
<sst xmlns="http://schemas.openxmlformats.org/spreadsheetml/2006/main" count="2230" uniqueCount="1367">
  <si>
    <t>Поликлиника №32</t>
  </si>
  <si>
    <t>Поликлиника №35</t>
  </si>
  <si>
    <t>Поликлиника №36</t>
  </si>
  <si>
    <t>Поликлиника №38</t>
  </si>
  <si>
    <t>Поликлиника №40</t>
  </si>
  <si>
    <t>Поликлиника №43</t>
  </si>
  <si>
    <t>Поликлиника №44</t>
  </si>
  <si>
    <t>Поликлиника №46</t>
  </si>
  <si>
    <t>Поликлиника №47</t>
  </si>
  <si>
    <t>Поликлиника №48</t>
  </si>
  <si>
    <t>Поликлиника №49</t>
  </si>
  <si>
    <t>Поликлиника №50</t>
  </si>
  <si>
    <t>Поликлиника №51</t>
  </si>
  <si>
    <t>Поликлиника №52</t>
  </si>
  <si>
    <t>Уфа</t>
  </si>
  <si>
    <t>%</t>
  </si>
  <si>
    <t>I</t>
  </si>
  <si>
    <t>II</t>
  </si>
  <si>
    <t>III</t>
  </si>
  <si>
    <t>ГБ №10</t>
  </si>
  <si>
    <t>Прочие</t>
  </si>
  <si>
    <t>ВСЕГО</t>
  </si>
  <si>
    <t>Больница №12</t>
  </si>
  <si>
    <t>Детская поликлиника №1</t>
  </si>
  <si>
    <t>Детская поликлиника №2</t>
  </si>
  <si>
    <t>Детская поликлиника №3</t>
  </si>
  <si>
    <t>Детская поликлиника №4</t>
  </si>
  <si>
    <t>Детская поликлиника №5</t>
  </si>
  <si>
    <t>Детская поликлиника №8</t>
  </si>
  <si>
    <t>Скорая медицинская помощь</t>
  </si>
  <si>
    <t>1. Всего бригад</t>
  </si>
  <si>
    <t>- в том числе специализированных</t>
  </si>
  <si>
    <t>20</t>
  </si>
  <si>
    <t>19,9</t>
  </si>
  <si>
    <t>Линейных бригад</t>
  </si>
  <si>
    <t>69,7</t>
  </si>
  <si>
    <t>69,4</t>
  </si>
  <si>
    <t xml:space="preserve">в т.ч.: врачебных </t>
  </si>
  <si>
    <t>53,7</t>
  </si>
  <si>
    <t>55,7</t>
  </si>
  <si>
    <t xml:space="preserve">           фельдшерских   </t>
  </si>
  <si>
    <t xml:space="preserve">2. Выполнено вызовов               </t>
  </si>
  <si>
    <t>- всего</t>
  </si>
  <si>
    <t>433001</t>
  </si>
  <si>
    <t>436468</t>
  </si>
  <si>
    <t>- на 1000 населения</t>
  </si>
  <si>
    <t>415</t>
  </si>
  <si>
    <t>421</t>
  </si>
  <si>
    <t>Выполнено вызов к детям</t>
  </si>
  <si>
    <t>- абс.</t>
  </si>
  <si>
    <t>61888</t>
  </si>
  <si>
    <t>64780</t>
  </si>
  <si>
    <t>- %</t>
  </si>
  <si>
    <t>Выполнено вызовов специализи-рованными бригадами (%)</t>
  </si>
  <si>
    <t>3. Число повторных вызовов</t>
  </si>
  <si>
    <t>9356</t>
  </si>
  <si>
    <t>12621</t>
  </si>
  <si>
    <t>4. Отказано за необоснованностью вызова  (%)</t>
  </si>
  <si>
    <t>5. Опоздания при обслуживании экстренных вызовов: всего</t>
  </si>
  <si>
    <t>7097</t>
  </si>
  <si>
    <t>6115</t>
  </si>
  <si>
    <t>Из них: - свыше 4 мин. (%)</t>
  </si>
  <si>
    <t xml:space="preserve">              - свыше 15 мин. (%)</t>
  </si>
  <si>
    <t xml:space="preserve">              - свыше 1 часа (%)  </t>
  </si>
  <si>
    <t>6. Число больных,  доставленных на госпитализацию: всего</t>
  </si>
  <si>
    <t>100030</t>
  </si>
  <si>
    <t>96614</t>
  </si>
  <si>
    <t xml:space="preserve">7. Число больных, которым отказано в госпитализации: всего </t>
  </si>
  <si>
    <t>37869</t>
  </si>
  <si>
    <t>37435</t>
  </si>
  <si>
    <t>Из них:</t>
  </si>
  <si>
    <t>- по хирургическому профилю (%)</t>
  </si>
  <si>
    <t>53,6</t>
  </si>
  <si>
    <t>53,5</t>
  </si>
  <si>
    <t>- по терапевтическому профилю (%)</t>
  </si>
  <si>
    <t>37,1</t>
  </si>
  <si>
    <t>8. Клинико-догоспитальные расхождения диагнозов (%)</t>
  </si>
  <si>
    <t>9. Число случаев смерти в присутствии бригады: всего</t>
  </si>
  <si>
    <t>221</t>
  </si>
  <si>
    <t>147</t>
  </si>
  <si>
    <t xml:space="preserve">10. Возврат талонов к сопроводительному листу (%) </t>
  </si>
  <si>
    <t>Инфекционная заболеваемость.</t>
  </si>
  <si>
    <t>Общая инфекционная заболеваемость</t>
  </si>
  <si>
    <t>на 100 тысяч населения</t>
  </si>
  <si>
    <t xml:space="preserve">О. кишечные заболевания     </t>
  </si>
  <si>
    <t xml:space="preserve">Дизентерия                                          </t>
  </si>
  <si>
    <t xml:space="preserve">Сальмонеллез   </t>
  </si>
  <si>
    <t>О.вирусный гепатит</t>
  </si>
  <si>
    <t xml:space="preserve">Клещевой энцефалит     </t>
  </si>
  <si>
    <t>ГЛПС</t>
  </si>
  <si>
    <t>Краснуха</t>
  </si>
  <si>
    <t>ОРЗ</t>
  </si>
  <si>
    <t>Грипп+ ОРЗ</t>
  </si>
  <si>
    <t>Дерматовенерологическая помощь</t>
  </si>
  <si>
    <t>1. Подлежало серологическому обследованию на сифилис:</t>
  </si>
  <si>
    <t>1.1. соматических больных</t>
  </si>
  <si>
    <t>- из них обследовано</t>
  </si>
  <si>
    <t>138800</t>
  </si>
  <si>
    <t>121266</t>
  </si>
  <si>
    <t>- % к подлежащим</t>
  </si>
  <si>
    <t>- выявлено случаев сифилиса</t>
  </si>
  <si>
    <t>55</t>
  </si>
  <si>
    <t>27</t>
  </si>
  <si>
    <t>1.2. беременных:</t>
  </si>
  <si>
    <t>- подлежало</t>
  </si>
  <si>
    <t>10610</t>
  </si>
  <si>
    <t>11726</t>
  </si>
  <si>
    <t>- обследовано</t>
  </si>
  <si>
    <t>41</t>
  </si>
  <si>
    <t>2. Заболеваемость:</t>
  </si>
  <si>
    <t>2.1. сифилисом (абс.)</t>
  </si>
  <si>
    <t>688</t>
  </si>
  <si>
    <t>609</t>
  </si>
  <si>
    <t>- на 100 тыс. нас.</t>
  </si>
  <si>
    <t>63,6</t>
  </si>
  <si>
    <t>56,3</t>
  </si>
  <si>
    <t>- активность выявления (%)</t>
  </si>
  <si>
    <t>55,8</t>
  </si>
  <si>
    <t>58,0</t>
  </si>
  <si>
    <t>2.2. гонореей (абс.)</t>
  </si>
  <si>
    <t>851</t>
  </si>
  <si>
    <t>752</t>
  </si>
  <si>
    <t>- на 100 тыс. нас</t>
  </si>
  <si>
    <t>78,7</t>
  </si>
  <si>
    <t>69,6</t>
  </si>
  <si>
    <t>9,2</t>
  </si>
  <si>
    <t>13,4</t>
  </si>
  <si>
    <t>2.3. грибковыми заболеваниями (абс.)</t>
  </si>
  <si>
    <t>300</t>
  </si>
  <si>
    <t>424</t>
  </si>
  <si>
    <t>429</t>
  </si>
  <si>
    <t>39,2</t>
  </si>
  <si>
    <t>39,7</t>
  </si>
  <si>
    <t>2.4. чесоткой (абс.)</t>
  </si>
  <si>
    <t>286</t>
  </si>
  <si>
    <t>338</t>
  </si>
  <si>
    <t>26,5</t>
  </si>
  <si>
    <t>31,3</t>
  </si>
  <si>
    <t>Стоматологическая помощь</t>
  </si>
  <si>
    <t>Число посещений на одного жителя в год</t>
  </si>
  <si>
    <t>Осмотрено в порядке плановой санации всего</t>
  </si>
  <si>
    <t>- в т.ч. дети</t>
  </si>
  <si>
    <t>121505</t>
  </si>
  <si>
    <t>105003</t>
  </si>
  <si>
    <t>Нуждалось в плановой санации, абс.</t>
  </si>
  <si>
    <t>116256</t>
  </si>
  <si>
    <t>81198</t>
  </si>
  <si>
    <t xml:space="preserve">  %</t>
  </si>
  <si>
    <t>54</t>
  </si>
  <si>
    <t>47</t>
  </si>
  <si>
    <t>- в т.ч. дети,                                   абс.</t>
  </si>
  <si>
    <t>56941</t>
  </si>
  <si>
    <t>45867</t>
  </si>
  <si>
    <t>46</t>
  </si>
  <si>
    <t>43</t>
  </si>
  <si>
    <t xml:space="preserve">Санировано из числа выявленных, абс. </t>
  </si>
  <si>
    <t>103577</t>
  </si>
  <si>
    <t>69265</t>
  </si>
  <si>
    <t xml:space="preserve">    %</t>
  </si>
  <si>
    <t>90</t>
  </si>
  <si>
    <t>89</t>
  </si>
  <si>
    <t>85</t>
  </si>
  <si>
    <t>- в т.ч. дети,                                     абс.</t>
  </si>
  <si>
    <t>51297</t>
  </si>
  <si>
    <t>39239</t>
  </si>
  <si>
    <t>Доля санированных от общего числа первичных больных (%)</t>
  </si>
  <si>
    <t>59</t>
  </si>
  <si>
    <t>56</t>
  </si>
  <si>
    <t>Соотношение вылеченных зубов к удаленным</t>
  </si>
  <si>
    <t>4,8:1</t>
  </si>
  <si>
    <t>4,7:1</t>
  </si>
  <si>
    <t>4,9:1</t>
  </si>
  <si>
    <t>Удельный вес эстетических коронок (%)</t>
  </si>
  <si>
    <t>58</t>
  </si>
  <si>
    <t>57</t>
  </si>
  <si>
    <t>Удельный вес бюгельных протезов</t>
  </si>
  <si>
    <t>Фтизиатрическая помощь.</t>
  </si>
  <si>
    <t xml:space="preserve"> Заболеваемость    - абс.</t>
  </si>
  <si>
    <t xml:space="preserve">                                     на 100 тыс. нас.</t>
  </si>
  <si>
    <t xml:space="preserve"> Бациллярность среди впервые выявленных больных  - абс.</t>
  </si>
  <si>
    <t xml:space="preserve"> Контингент активных больных - абс.</t>
  </si>
  <si>
    <t>болезненность на 100 000 нас-я</t>
  </si>
  <si>
    <t>Число бактериовыделителей на конец года - абс.</t>
  </si>
  <si>
    <t xml:space="preserve"> Смертность           - абс.  </t>
  </si>
  <si>
    <t xml:space="preserve"> Выявлено с запущенным туберкулезом</t>
  </si>
  <si>
    <t xml:space="preserve"> Больные туберкулезом в фазе распада из контингента</t>
  </si>
  <si>
    <t>Рецидивы</t>
  </si>
  <si>
    <t>11 (1,5)</t>
  </si>
  <si>
    <t>12 (0,4)</t>
  </si>
  <si>
    <t>13 (0,5)</t>
  </si>
  <si>
    <t xml:space="preserve">Осмотрено на туберкулез всего </t>
  </si>
  <si>
    <t>X Болезни органов дыхания</t>
  </si>
  <si>
    <t>XI Болезни органов пищеварения</t>
  </si>
  <si>
    <t>XII Болезни кожи</t>
  </si>
  <si>
    <t>XIII Болезни костно-мышечной системы</t>
  </si>
  <si>
    <t>XIV Болезни мочеполовой системы</t>
  </si>
  <si>
    <t>XVII Врожденные аномалии</t>
  </si>
  <si>
    <t>XVIII Симптомы, признаки и отклонения от нормы</t>
  </si>
  <si>
    <t>XIX Травмы, отравления</t>
  </si>
  <si>
    <t>XVI Отдельные состояния, возникающие в перинатальном периоде</t>
  </si>
  <si>
    <t xml:space="preserve">Клинически нераспознаны </t>
  </si>
  <si>
    <t>важнейшие осложения</t>
  </si>
  <si>
    <t xml:space="preserve">категории рахождения </t>
  </si>
  <si>
    <t xml:space="preserve">Причины расхождения </t>
  </si>
  <si>
    <t>Процент расхождений</t>
  </si>
  <si>
    <r>
      <t>Основные показатели противотуберкулезной работы</t>
    </r>
    <r>
      <rPr>
        <sz val="14"/>
        <rFont val="Arial"/>
        <family val="2"/>
      </rPr>
      <t>*</t>
    </r>
    <r>
      <rPr>
        <sz val="14"/>
        <rFont val="Times New Roman"/>
        <family val="1"/>
      </rPr>
      <t xml:space="preserve"> </t>
    </r>
    <r>
      <rPr>
        <sz val="12"/>
        <rFont val="Times New Roman"/>
        <family val="1"/>
      </rPr>
      <t>(данные представлены Республиканским противотуберкулезным диспансером).</t>
    </r>
  </si>
  <si>
    <t>* с учетом профосмотров, проведенных ведомственными ЛПУ</t>
  </si>
  <si>
    <t xml:space="preserve"> в процентах к населению                                                           </t>
  </si>
  <si>
    <t>Осмотрено детей (р. Манту) - абс.</t>
  </si>
  <si>
    <t xml:space="preserve"> в процентах к населению</t>
  </si>
  <si>
    <t xml:space="preserve">                       взрослых   + подростки</t>
  </si>
  <si>
    <t>Выход на первичную инвалидность -  абс</t>
  </si>
  <si>
    <t>-   на 10 000 населения</t>
  </si>
  <si>
    <t>Терапевтическая помощь</t>
  </si>
  <si>
    <t>2005</t>
  </si>
  <si>
    <t>2006</t>
  </si>
  <si>
    <t>535</t>
  </si>
  <si>
    <t>516</t>
  </si>
  <si>
    <t>544,25</t>
  </si>
  <si>
    <t>492</t>
  </si>
  <si>
    <t>1568</t>
  </si>
  <si>
    <t>1617</t>
  </si>
  <si>
    <t>1542</t>
  </si>
  <si>
    <t>1696</t>
  </si>
  <si>
    <t>62,5</t>
  </si>
  <si>
    <t>85,0</t>
  </si>
  <si>
    <t>28</t>
  </si>
  <si>
    <t>76</t>
  </si>
  <si>
    <t>487</t>
  </si>
  <si>
    <t>698</t>
  </si>
  <si>
    <t>9951</t>
  </si>
  <si>
    <t>12987</t>
  </si>
  <si>
    <t>174</t>
  </si>
  <si>
    <t>182</t>
  </si>
  <si>
    <t>4123</t>
  </si>
  <si>
    <t>4192</t>
  </si>
  <si>
    <t>2191</t>
  </si>
  <si>
    <t>2096</t>
  </si>
  <si>
    <t>61</t>
  </si>
  <si>
    <t>64,3</t>
  </si>
  <si>
    <t xml:space="preserve">Основные показатели работы лечебно-диагностических отделений </t>
  </si>
  <si>
    <t xml:space="preserve"> </t>
  </si>
  <si>
    <t>Наименование показателя</t>
  </si>
  <si>
    <t>- на 1000 взрослого населения</t>
  </si>
  <si>
    <t>Ультразвуковые исследования</t>
  </si>
  <si>
    <t>- органов брюшной полости</t>
  </si>
  <si>
    <t>511235</t>
  </si>
  <si>
    <t>489521</t>
  </si>
  <si>
    <t>- женских половых органов во время беременности</t>
  </si>
  <si>
    <t>60571</t>
  </si>
  <si>
    <t>647741</t>
  </si>
  <si>
    <t>Эндоскопические исследования</t>
  </si>
  <si>
    <t>62480</t>
  </si>
  <si>
    <t>92034</t>
  </si>
  <si>
    <t>в том числе:</t>
  </si>
  <si>
    <t>- эзофагогастродуоденоскопии</t>
  </si>
  <si>
    <t>51698</t>
  </si>
  <si>
    <t>54105</t>
  </si>
  <si>
    <t>- биопсия при  эзофагоггастродуоденоскопии</t>
  </si>
  <si>
    <t>7151</t>
  </si>
  <si>
    <t>10681</t>
  </si>
  <si>
    <t>Число эндоскопических аппаратов:</t>
  </si>
  <si>
    <t>207</t>
  </si>
  <si>
    <t>- в т.ч. гастроскопы</t>
  </si>
  <si>
    <t>72</t>
  </si>
  <si>
    <t>Деятельность кабинетов функциональной диагностики:</t>
  </si>
  <si>
    <t>- сделано исследований  амбулаторным больным  всего (абс.)</t>
  </si>
  <si>
    <t>578846</t>
  </si>
  <si>
    <t>972604</t>
  </si>
  <si>
    <t>- на 100 посещений к врачам амбулаторно-поликлинических учреждений</t>
  </si>
  <si>
    <t>5,3</t>
  </si>
  <si>
    <t>6,2</t>
  </si>
  <si>
    <t>- количество исследований на 1000 населения</t>
  </si>
  <si>
    <t>842,9</t>
  </si>
  <si>
    <t>938,0</t>
  </si>
  <si>
    <t>- на 1 стационарного больного</t>
  </si>
  <si>
    <t>Лабораторные исследования: всего</t>
  </si>
  <si>
    <t>22415835</t>
  </si>
  <si>
    <t>21842947</t>
  </si>
  <si>
    <t>13111500</t>
  </si>
  <si>
    <t>13420878</t>
  </si>
  <si>
    <t xml:space="preserve">- на 100 посещений </t>
  </si>
  <si>
    <t>140,0</t>
  </si>
  <si>
    <t>161,2</t>
  </si>
  <si>
    <t>50,3</t>
  </si>
  <si>
    <t>46,7</t>
  </si>
  <si>
    <t>Физиотерапевтические исследования</t>
  </si>
  <si>
    <t>- на 100 посещений</t>
  </si>
  <si>
    <t>34,6</t>
  </si>
  <si>
    <t>Число патологоанатомических вскрытий в стационаре:</t>
  </si>
  <si>
    <t>1283</t>
  </si>
  <si>
    <t>1374</t>
  </si>
  <si>
    <t>- в % к числу умерших в стационаре</t>
  </si>
  <si>
    <t>68,8</t>
  </si>
  <si>
    <t>78,9</t>
  </si>
  <si>
    <t>Амбулаторно-поликлиническая помощь.</t>
  </si>
  <si>
    <t>1. Число посещений в год</t>
  </si>
  <si>
    <t>на 1 жителя</t>
  </si>
  <si>
    <t>- в т.ч. в поликлиники            - абс.</t>
  </si>
  <si>
    <t>9331837</t>
  </si>
  <si>
    <t>8322977</t>
  </si>
  <si>
    <t>9,0</t>
  </si>
  <si>
    <t>8,0</t>
  </si>
  <si>
    <t xml:space="preserve">            на дому                        - абс.        </t>
  </si>
  <si>
    <t>903915</t>
  </si>
  <si>
    <t>967871</t>
  </si>
  <si>
    <t xml:space="preserve"> к зубным врачам и стоматологам -          абс.</t>
  </si>
  <si>
    <t>1261128</t>
  </si>
  <si>
    <t>1124187</t>
  </si>
  <si>
    <t>2. Диспансеризация (на 1000 нас.)</t>
  </si>
  <si>
    <t>-взрослые</t>
  </si>
  <si>
    <t>360,5</t>
  </si>
  <si>
    <t>324,2</t>
  </si>
  <si>
    <t>-подростки</t>
  </si>
  <si>
    <t>547,4</t>
  </si>
  <si>
    <t>611,8</t>
  </si>
  <si>
    <t>-дети</t>
  </si>
  <si>
    <t>641,0</t>
  </si>
  <si>
    <t>597,8</t>
  </si>
  <si>
    <t>4. Периодические осмотры взрослого населения:</t>
  </si>
  <si>
    <t>63899</t>
  </si>
  <si>
    <t>43695</t>
  </si>
  <si>
    <t>- осмотрено</t>
  </si>
  <si>
    <t>63731</t>
  </si>
  <si>
    <t>43297</t>
  </si>
  <si>
    <t>- % осмотренных</t>
  </si>
  <si>
    <t>4.1. Из них рабочих промпредприятий</t>
  </si>
  <si>
    <t>51262</t>
  </si>
  <si>
    <t>33567</t>
  </si>
  <si>
    <t>51134</t>
  </si>
  <si>
    <t>33185</t>
  </si>
  <si>
    <t xml:space="preserve">- % осмотренных </t>
  </si>
  <si>
    <t>5. Диспансерное наблюдение за участниками ВОВ</t>
  </si>
  <si>
    <t>5.1. Состоит на диспансерном учете на конец отчетного года</t>
  </si>
  <si>
    <t>- по группам инвалидности:</t>
  </si>
  <si>
    <t>- I группа</t>
  </si>
  <si>
    <t>171</t>
  </si>
  <si>
    <t>131</t>
  </si>
  <si>
    <t>- II группа</t>
  </si>
  <si>
    <t>2124</t>
  </si>
  <si>
    <t>1926</t>
  </si>
  <si>
    <t>- III группа</t>
  </si>
  <si>
    <t>397</t>
  </si>
  <si>
    <t>325</t>
  </si>
  <si>
    <t>5.2 Охвачено компл.мед.осмотром</t>
  </si>
  <si>
    <r>
      <t>-</t>
    </r>
    <r>
      <rPr>
        <sz val="7"/>
        <rFont val="Times New Roman"/>
        <family val="1"/>
      </rPr>
      <t xml:space="preserve">         </t>
    </r>
    <r>
      <rPr>
        <sz val="12"/>
        <rFont val="Times New Roman"/>
        <family val="1"/>
      </rPr>
      <t>% охвата</t>
    </r>
  </si>
  <si>
    <t>5.3. Получили стационарное лечение из числа нуждающихся в %</t>
  </si>
  <si>
    <t>6. Диспансерное наблюдение за воинами-интернационалистами</t>
  </si>
  <si>
    <t>6.1. Состоит на диспансерном учете на конец года – абсолютное число</t>
  </si>
  <si>
    <t>6.2. Охвачено комплексным медицинским осмотром в %</t>
  </si>
  <si>
    <t>Педиатрическая помощь.</t>
  </si>
  <si>
    <t>Всего детей от 0 до 17 лет</t>
  </si>
  <si>
    <t>Численность подростков с 15 – 17 лет</t>
  </si>
  <si>
    <t>Численность детей (от 0 до 14 лет)</t>
  </si>
  <si>
    <t>Дети первого года жизни</t>
  </si>
  <si>
    <t xml:space="preserve">Количество педиатрических участков  </t>
  </si>
  <si>
    <t>Среднее число детей на участке</t>
  </si>
  <si>
    <t>в т.ч. детей до 1 года</t>
  </si>
  <si>
    <t>Число родившихся - абс.</t>
  </si>
  <si>
    <t>Общая детская смертность - абс.</t>
  </si>
  <si>
    <t>- на 1000 детей (от 0 до 17 лет вкл.)</t>
  </si>
  <si>
    <t>0,93</t>
  </si>
  <si>
    <t>0,83</t>
  </si>
  <si>
    <t>122</t>
  </si>
  <si>
    <t>110</t>
  </si>
  <si>
    <t>- на 1000 родившихся **</t>
  </si>
  <si>
    <t>10,7</t>
  </si>
  <si>
    <t>9,52</t>
  </si>
  <si>
    <t>Постнатальная смертность (28 дней - 12 мес.) **</t>
  </si>
  <si>
    <t>4,13</t>
  </si>
  <si>
    <t>3,12</t>
  </si>
  <si>
    <t>класс заболеваний</t>
  </si>
  <si>
    <t>I Инфекционные заболевания</t>
  </si>
  <si>
    <t>II Новообразования</t>
  </si>
  <si>
    <t>III Болезни крови</t>
  </si>
  <si>
    <t>Болезни эндокринной системы</t>
  </si>
  <si>
    <t>V Психические расстройства</t>
  </si>
  <si>
    <t>VI Болезни нервной системы</t>
  </si>
  <si>
    <t>VII Болезни глаза</t>
  </si>
  <si>
    <t>VIII Болезни уха</t>
  </si>
  <si>
    <t>IX Болезни органов кровообращения</t>
  </si>
  <si>
    <t>Неонатальная смертность (0-28 дней) **</t>
  </si>
  <si>
    <t>6,7</t>
  </si>
  <si>
    <t>6,41</t>
  </si>
  <si>
    <t>Ранняя неонатальная смертность от 0-6 суток **</t>
  </si>
  <si>
    <t>4,68</t>
  </si>
  <si>
    <t>Инвалидность *** (на 10000 детского населения) общая</t>
  </si>
  <si>
    <t>129,1</t>
  </si>
  <si>
    <t>- первичная</t>
  </si>
  <si>
    <t>19,7</t>
  </si>
  <si>
    <t>Забол-ть новорожденных по роддомам на 1000 новорожденных ****</t>
  </si>
  <si>
    <t>596,5</t>
  </si>
  <si>
    <t>434,2</t>
  </si>
  <si>
    <t>- доношенных на 1000 родившихся живыми****</t>
  </si>
  <si>
    <t>450,4</t>
  </si>
  <si>
    <t>378,8</t>
  </si>
  <si>
    <t>- недоношенных на 1000 родившихся  живыми ****</t>
  </si>
  <si>
    <t>2591,4</t>
  </si>
  <si>
    <t>1638,8</t>
  </si>
  <si>
    <t>Обеспеченность детскими койками на 10 тыс. населения</t>
  </si>
  <si>
    <t>71,5</t>
  </si>
  <si>
    <t>Педиатрические, соматические:</t>
  </si>
  <si>
    <t>24,8</t>
  </si>
  <si>
    <t>19,5</t>
  </si>
  <si>
    <t>- число дней работы койки в году</t>
  </si>
  <si>
    <t>303,8</t>
  </si>
  <si>
    <t>304,5</t>
  </si>
  <si>
    <t>ср. длительность пребывания на койке</t>
  </si>
  <si>
    <t>- оборот койки</t>
  </si>
  <si>
    <t>26,95</t>
  </si>
  <si>
    <t>27,7</t>
  </si>
  <si>
    <t>Летальность (%)</t>
  </si>
  <si>
    <t>Летальность (%) до 1 года</t>
  </si>
  <si>
    <t>Досуточная летальность (%)</t>
  </si>
  <si>
    <t>** - показатель по ЛПУ подчинения УЗ г. Уфы</t>
  </si>
  <si>
    <t>*** - с 2001г. показаны дети-инвалиды в возрасте от 0 до 17 лет</t>
  </si>
  <si>
    <t xml:space="preserve">**** - только по ЛПУ подчинения УЗ г. Уфы без Клиники БГМУ и Отделенческой больницы ст. Уфа </t>
  </si>
  <si>
    <t>Акушерско-гинекологическая помощь.</t>
  </si>
  <si>
    <t>Численность женского населения</t>
  </si>
  <si>
    <t>536372</t>
  </si>
  <si>
    <t>564630</t>
  </si>
  <si>
    <t xml:space="preserve">Число женщин фертильного возраста </t>
  </si>
  <si>
    <t xml:space="preserve">            Уровень использования малоинвазивных хирургических методик в ЛПУ г.Уфы</t>
  </si>
  <si>
    <t xml:space="preserve">                           (муниципальных, ведомственных, федеральных) в  2008г.</t>
  </si>
  <si>
    <t xml:space="preserve">ГКБ </t>
  </si>
  <si>
    <t>ГКБ</t>
  </si>
  <si>
    <t>Отд б.</t>
  </si>
  <si>
    <t>Клин</t>
  </si>
  <si>
    <t>П-ка</t>
  </si>
  <si>
    <t>№ 5</t>
  </si>
  <si>
    <t>№8</t>
  </si>
  <si>
    <t>№13</t>
  </si>
  <si>
    <t>№17</t>
  </si>
  <si>
    <t>№18</t>
  </si>
  <si>
    <t>№21</t>
  </si>
  <si>
    <t xml:space="preserve"> ст Уфа</t>
  </si>
  <si>
    <t>БГМУ</t>
  </si>
  <si>
    <t>№1</t>
  </si>
  <si>
    <t xml:space="preserve">лапароскопические </t>
  </si>
  <si>
    <t>вс</t>
  </si>
  <si>
    <t>операции:</t>
  </si>
  <si>
    <t>пл</t>
  </si>
  <si>
    <t>эк</t>
  </si>
  <si>
    <t>1.1.</t>
  </si>
  <si>
    <t xml:space="preserve">  из них на желчевыводящих  </t>
  </si>
  <si>
    <t>путях и холецистэктомии</t>
  </si>
  <si>
    <t>1.2.</t>
  </si>
  <si>
    <t xml:space="preserve"> из них при грыжах, на желудке</t>
  </si>
  <si>
    <t>кишечнике, поджел ж-зе, печени,</t>
  </si>
  <si>
    <t>в т.ч. ассистированные</t>
  </si>
  <si>
    <t>1.3.</t>
  </si>
  <si>
    <t xml:space="preserve">  из них на органах </t>
  </si>
  <si>
    <t>малого таза</t>
  </si>
  <si>
    <t>1.4.</t>
  </si>
  <si>
    <t xml:space="preserve">   из них диагностические</t>
  </si>
  <si>
    <t xml:space="preserve">лапароскопии, в т.ч. с </t>
  </si>
  <si>
    <t>дренированием бр. полости</t>
  </si>
  <si>
    <t>минилапаротомические</t>
  </si>
  <si>
    <t>операции</t>
  </si>
  <si>
    <t>2.1.</t>
  </si>
  <si>
    <t xml:space="preserve">   из них</t>
  </si>
  <si>
    <t>холецистэктомии</t>
  </si>
  <si>
    <t>2.2.</t>
  </si>
  <si>
    <t xml:space="preserve">  из них на желудке, кишечнике</t>
  </si>
  <si>
    <t>печени</t>
  </si>
  <si>
    <t>эндоурологические</t>
  </si>
  <si>
    <t>артроскопические</t>
  </si>
  <si>
    <t>торакоскопические</t>
  </si>
  <si>
    <t xml:space="preserve"> миниторакотомические</t>
  </si>
  <si>
    <t>эндоскопические  ЛОР</t>
  </si>
  <si>
    <t>нейроэндоскопические</t>
  </si>
  <si>
    <t>операции (на голов. мозге и</t>
  </si>
  <si>
    <t>позвоночнике)</t>
  </si>
  <si>
    <t>литотрипсии</t>
  </si>
  <si>
    <t>Анализ расхождений клинических и патологоанатомических диагнозов по классам МКБ X пересмотра.</t>
  </si>
  <si>
    <t>Анализ расхождений клинических и патологоанатомических диагнозов по ЛПУ г. Уфы.</t>
  </si>
  <si>
    <t>ГИКБ №4</t>
  </si>
  <si>
    <t>Центр восстановительной медицины и реабилитации ОАО "РЖД"</t>
  </si>
  <si>
    <t>Отделенческая больница на ст. Уфа ОАО "РЖД"</t>
  </si>
  <si>
    <t>РКД</t>
  </si>
  <si>
    <t>РПТД</t>
  </si>
  <si>
    <t>РНД</t>
  </si>
  <si>
    <t>Прочие ЛПУ</t>
  </si>
  <si>
    <t>количество патологоанатомических вскрытий</t>
  </si>
  <si>
    <t>клинически не распознаны</t>
  </si>
  <si>
    <t>основное заболевание</t>
  </si>
  <si>
    <t>важнейшие осложнения</t>
  </si>
  <si>
    <t>категории расхождения</t>
  </si>
  <si>
    <t>причины расхождения</t>
  </si>
  <si>
    <t>процент расхождений</t>
  </si>
  <si>
    <t>1. Важнейшие осложения: 1. тромбоэмболия легочной артерии 2. инфаркт миокарда, разрыв сердца 3. инфаркт других органов 4. перитонит 5. гнойные осложения 6. пневмонии 7. другие осложнения.</t>
  </si>
  <si>
    <t>2. Категории расхождений: 1. заболевание нераспознано на догоспитальном этапе, диагностика в ЛПУ невозможна 2. установление правильного диагноза возможно, но это не имеет значения для прогноза заболевания 3. установление правильного  диагноза возможно и это имеет значение для прогноза заболевания.</t>
  </si>
  <si>
    <t>3. Причины расхождений: 1. недостаточность обследования 2. объективные трудности 3. недоучет клинических данных 4. недоучет анамнестических данных 5. недоучет данных дополнительных исследований 6. переоценка данных дополнительных исследований 7. переоценка данных консультантов 8. неправильное оформление диагноза 9. другие причины.</t>
  </si>
  <si>
    <t>319583</t>
  </si>
  <si>
    <t>311143</t>
  </si>
  <si>
    <t>Ранняя явка беременных в ж/к, %</t>
  </si>
  <si>
    <t>85,6</t>
  </si>
  <si>
    <t>Осмотр терапевтом до 12 нед. беременности, %</t>
  </si>
  <si>
    <t>84,2</t>
  </si>
  <si>
    <t>86,5</t>
  </si>
  <si>
    <t>Аборты на 1000 женщин фертильного возраста, включая мини-аборты</t>
  </si>
  <si>
    <t>41,7</t>
  </si>
  <si>
    <t>38,3</t>
  </si>
  <si>
    <t>Число родов всего</t>
  </si>
  <si>
    <t>10534</t>
  </si>
  <si>
    <t>10596</t>
  </si>
  <si>
    <t>Закончили беременность – всего</t>
  </si>
  <si>
    <t>11292</t>
  </si>
  <si>
    <t xml:space="preserve">в срок, % </t>
  </si>
  <si>
    <t>97,6</t>
  </si>
  <si>
    <t>93,5</t>
  </si>
  <si>
    <t>преждевременными родами, %</t>
  </si>
  <si>
    <t>самопроизвольными абортами, %</t>
  </si>
  <si>
    <t>Осложнения беременности и родов на 10 000 родов</t>
  </si>
  <si>
    <t>17913,0</t>
  </si>
  <si>
    <t>11438,3</t>
  </si>
  <si>
    <t>- гестозы на 10000 родов</t>
  </si>
  <si>
    <t>- кесарево сечение, %</t>
  </si>
  <si>
    <t>19,3</t>
  </si>
  <si>
    <t>Материнская смертность - абс.</t>
  </si>
  <si>
    <t>2</t>
  </si>
  <si>
    <t>1</t>
  </si>
  <si>
    <t>Материнская смертность (на 100 тысяч родившихся живыми)</t>
  </si>
  <si>
    <t>14,2</t>
  </si>
  <si>
    <t>7,04</t>
  </si>
  <si>
    <t>Перинатальная смертность (на 1000 род. жив. и мертв.)</t>
  </si>
  <si>
    <t>- доношенных</t>
  </si>
  <si>
    <t>- недоношенных</t>
  </si>
  <si>
    <t>87,3</t>
  </si>
  <si>
    <t>65,04</t>
  </si>
  <si>
    <t>Мертворождаемость (на 1000 род. жив. и мертв.)</t>
  </si>
  <si>
    <t>временная нетрудоспособность работающего населения (на 100 работающих)</t>
  </si>
  <si>
    <t xml:space="preserve">число случаев </t>
  </si>
  <si>
    <t xml:space="preserve">число дней нетрудоспособности </t>
  </si>
  <si>
    <t>заболеваемость злокачественными новообразованиями (на 100 тыс. нас.)</t>
  </si>
  <si>
    <t>6,1</t>
  </si>
  <si>
    <t>5,7</t>
  </si>
  <si>
    <t>Ранняя неонатальная смертность (на 1000 родившихся живыми)</t>
  </si>
  <si>
    <t>5,0</t>
  </si>
  <si>
    <t>Обеспеченность акушерскими койками (на 10 тыс. женщин фертильного возраста)</t>
  </si>
  <si>
    <t>13,62</t>
  </si>
  <si>
    <t>14,15</t>
  </si>
  <si>
    <t>-среднее число дней работы койки</t>
  </si>
  <si>
    <t>305,5</t>
  </si>
  <si>
    <t>285,04</t>
  </si>
  <si>
    <t>Обеспеченность гинекологическими койками, включая абортные (на 10 тыс. женского нас.)</t>
  </si>
  <si>
    <t>-среднее число дней работы койки в году</t>
  </si>
  <si>
    <t>Первичный выход на инвалидность (на 10 тыс. взрослого населения)</t>
  </si>
  <si>
    <t>Первичный выход на инвалидность (на 10 тыс. детского населения)</t>
  </si>
  <si>
    <t>340</t>
  </si>
  <si>
    <t>365,5</t>
  </si>
  <si>
    <t>* - все показатели без учета Клиники БГМУ и Отделенческой больницы ст. Уфа</t>
  </si>
  <si>
    <t>Деятельность дневных стационаров.</t>
  </si>
  <si>
    <t>Число коек  (мест)</t>
  </si>
  <si>
    <t>Пролечено больных</t>
  </si>
  <si>
    <t>Проведено койко-дней</t>
  </si>
  <si>
    <t>Абсолютное число</t>
  </si>
  <si>
    <t>на 10 тыс. населения</t>
  </si>
  <si>
    <t>на 1 тыс. населения</t>
  </si>
  <si>
    <t>в том числе</t>
  </si>
  <si>
    <t>1.стационары дневного пребывания</t>
  </si>
  <si>
    <t>2.Дневные стационары при АПУ</t>
  </si>
  <si>
    <t>3.Стационары на дому</t>
  </si>
  <si>
    <t>Деятельность дневных стационаров всех типов</t>
  </si>
  <si>
    <t>Койки дневного пребывания при стационаре</t>
  </si>
  <si>
    <t>Дневной стационар  при амбулаторно-поликлиническом учреждении</t>
  </si>
  <si>
    <t>стационар на дому</t>
  </si>
  <si>
    <t>Число мест</t>
  </si>
  <si>
    <t>функция койки</t>
  </si>
  <si>
    <t>пролечено больных</t>
  </si>
  <si>
    <t>Больница №15</t>
  </si>
  <si>
    <t>ГКИБ №4</t>
  </si>
  <si>
    <t>Дет.пол-ка №1</t>
  </si>
  <si>
    <t>Дет.пол-ка №2</t>
  </si>
  <si>
    <t>Дет.пол-ка №3</t>
  </si>
  <si>
    <t>Дет.пол-ка №4</t>
  </si>
  <si>
    <t>Дет.пол-ка №5</t>
  </si>
  <si>
    <t>Дет.пол-ка №6</t>
  </si>
  <si>
    <t>Дет.пол-ка №8</t>
  </si>
  <si>
    <t>Женская консульт.</t>
  </si>
  <si>
    <t>Плановая мощность лечебно-профилактических учреждений</t>
  </si>
  <si>
    <t>1.Больничные учреждения</t>
  </si>
  <si>
    <t>1.1.Больницы:</t>
  </si>
  <si>
    <t>-городские</t>
  </si>
  <si>
    <t>5915</t>
  </si>
  <si>
    <t>6485</t>
  </si>
  <si>
    <t>Больница №5</t>
  </si>
  <si>
    <t>265</t>
  </si>
  <si>
    <t>640</t>
  </si>
  <si>
    <t>Больница №8</t>
  </si>
  <si>
    <t>400</t>
  </si>
  <si>
    <t xml:space="preserve">Больница №10 </t>
  </si>
  <si>
    <t>175</t>
  </si>
  <si>
    <t>370</t>
  </si>
  <si>
    <t xml:space="preserve">Больница №12 </t>
  </si>
  <si>
    <t>Больница №13</t>
  </si>
  <si>
    <t>Уфа без фед.</t>
  </si>
  <si>
    <t>Отделенческая   больница</t>
  </si>
  <si>
    <t>Уфа с фед.</t>
  </si>
  <si>
    <t>Родов всего абс.</t>
  </si>
  <si>
    <t xml:space="preserve"> Родилось детей всего абс.</t>
  </si>
  <si>
    <t>Родилось мертвых абс.</t>
  </si>
  <si>
    <t>Мертворождаемость ‰</t>
  </si>
  <si>
    <t>Ранняя неонатальная смертность ‰</t>
  </si>
  <si>
    <t xml:space="preserve">Перинатальная смертность   общая ‰ </t>
  </si>
  <si>
    <t>Деятельность учреждений родовспоможения.</t>
  </si>
  <si>
    <t>Род. отделение ГКБ №8</t>
  </si>
  <si>
    <t>2230</t>
  </si>
  <si>
    <t xml:space="preserve">Больница №15 </t>
  </si>
  <si>
    <t>170</t>
  </si>
  <si>
    <t>Больница №18</t>
  </si>
  <si>
    <t>1050</t>
  </si>
  <si>
    <t>Больница №21</t>
  </si>
  <si>
    <t>825</t>
  </si>
  <si>
    <t>-детская городская больница №17</t>
  </si>
  <si>
    <t>500</t>
  </si>
  <si>
    <t>-больница скорой медицинской помощи</t>
  </si>
  <si>
    <t xml:space="preserve">1.2. Госпиталь для ветеранов войн  </t>
  </si>
  <si>
    <t>200</t>
  </si>
  <si>
    <t>1.3.Специализированные больницы</t>
  </si>
  <si>
    <t>-Инфекционная больница №4</t>
  </si>
  <si>
    <t xml:space="preserve">3. Амбулаторно-поликлинические учреждения </t>
  </si>
  <si>
    <t>14730</t>
  </si>
  <si>
    <t>3.1. поликлиники взрослые</t>
  </si>
  <si>
    <t>7055</t>
  </si>
  <si>
    <t>7005</t>
  </si>
  <si>
    <t>600</t>
  </si>
  <si>
    <t>Поликлиника №33</t>
  </si>
  <si>
    <t>1150</t>
  </si>
  <si>
    <t>140</t>
  </si>
  <si>
    <t>225</t>
  </si>
  <si>
    <t>280</t>
  </si>
  <si>
    <t>835</t>
  </si>
  <si>
    <t>510</t>
  </si>
  <si>
    <t>410</t>
  </si>
  <si>
    <t>550</t>
  </si>
  <si>
    <t>250</t>
  </si>
  <si>
    <t>150</t>
  </si>
  <si>
    <t>3.2. поликлиники хозрасчетные</t>
  </si>
  <si>
    <t xml:space="preserve">Хозрасчетная поликлиника </t>
  </si>
  <si>
    <t>130</t>
  </si>
  <si>
    <t>3.3. детские городские поликлиники</t>
  </si>
  <si>
    <t>4445</t>
  </si>
  <si>
    <t>220</t>
  </si>
  <si>
    <t>800</t>
  </si>
  <si>
    <t>750</t>
  </si>
  <si>
    <t xml:space="preserve">Детская поликлиника №6 </t>
  </si>
  <si>
    <t>625</t>
  </si>
  <si>
    <t>650</t>
  </si>
  <si>
    <t>3.4. детские стоматологические поликлиники</t>
  </si>
  <si>
    <t>715</t>
  </si>
  <si>
    <t>Детская стоматологическая поликлиника №3</t>
  </si>
  <si>
    <t>460</t>
  </si>
  <si>
    <t>Детская стоматологическая поликлиника №7</t>
  </si>
  <si>
    <t>255</t>
  </si>
  <si>
    <t>3.5. взрослые стоматологические поликлиники</t>
  </si>
  <si>
    <t>2050</t>
  </si>
  <si>
    <t>2100</t>
  </si>
  <si>
    <t>стоматологическая поликлиника №1</t>
  </si>
  <si>
    <t>240</t>
  </si>
  <si>
    <t>стоматологическая поликлиника №2</t>
  </si>
  <si>
    <t>стоматологическая поликлиника №4</t>
  </si>
  <si>
    <t>360</t>
  </si>
  <si>
    <t>стоматологическая поликлиника №5</t>
  </si>
  <si>
    <t>430</t>
  </si>
  <si>
    <t>стоматологическая поликлиника №6</t>
  </si>
  <si>
    <t>420</t>
  </si>
  <si>
    <t>стоматологическая поликлиника №8</t>
  </si>
  <si>
    <t>стоматологическая поликлиника №9</t>
  </si>
  <si>
    <t>3.6. хозрасчетные стоматологические поликлиники</t>
  </si>
  <si>
    <t>135</t>
  </si>
  <si>
    <t>Хозрасчетная стоматологическая поликлиника</t>
  </si>
  <si>
    <t>35</t>
  </si>
  <si>
    <t>Дети до 17 лет включительно</t>
  </si>
  <si>
    <t>Число профилактических флюорографических исследований грудной клетки взрослого населения:</t>
  </si>
  <si>
    <t xml:space="preserve">4. Учреждения охраны материнства и детства  </t>
  </si>
  <si>
    <t>930</t>
  </si>
  <si>
    <t>4.1. Женская консультация №1</t>
  </si>
  <si>
    <t>230</t>
  </si>
  <si>
    <t>4.2. Родильные дома</t>
  </si>
  <si>
    <t>700</t>
  </si>
  <si>
    <t>- роддом №3</t>
  </si>
  <si>
    <t>- роддом №4</t>
  </si>
  <si>
    <t>ИТОГО:</t>
  </si>
  <si>
    <t>23570</t>
  </si>
  <si>
    <t>22345</t>
  </si>
  <si>
    <t xml:space="preserve">Временная нетрудоспособность по классам, группам </t>
  </si>
  <si>
    <t>Наименование</t>
  </si>
  <si>
    <t>Число дней</t>
  </si>
  <si>
    <t>Число случаев</t>
  </si>
  <si>
    <t>Средний срок лечения</t>
  </si>
  <si>
    <t>Всего по заболеваниям и другим причинам (уход, санаторно-курортное лечение, карантин, аборты)</t>
  </si>
  <si>
    <t>в том числе по болезни</t>
  </si>
  <si>
    <t>в т. ч.: кишечные инфекции</t>
  </si>
  <si>
    <t>туберкулез</t>
  </si>
  <si>
    <t>вирусный гепатит</t>
  </si>
  <si>
    <t xml:space="preserve">Новообразования </t>
  </si>
  <si>
    <t>из них злокачественные новообразования</t>
  </si>
  <si>
    <t>Болезни крови, кроветворных органов и отдельные нарушения</t>
  </si>
  <si>
    <t>Болезни эндокринной системы, расстройства питания и нарушения      обмена веществ</t>
  </si>
  <si>
    <t>в т.ч.:   сахарный диабет</t>
  </si>
  <si>
    <t>круглосуточных (без сестринских)</t>
  </si>
  <si>
    <t>из него инсулинозависимый сахарный диабет</t>
  </si>
  <si>
    <t xml:space="preserve">Болезни нервной системы и органов чувств </t>
  </si>
  <si>
    <t>из них болезни периферической нервной системы</t>
  </si>
  <si>
    <t>Болезни глаза и его придатков</t>
  </si>
  <si>
    <t>в т.ч.:</t>
  </si>
  <si>
    <t>острая ревматическая лихорадка, ревматические болезни сердца</t>
  </si>
  <si>
    <t xml:space="preserve">болезни, характеризующиеся повышенным кровяным давлением </t>
  </si>
  <si>
    <t>ишемическая болезнь сердца</t>
  </si>
  <si>
    <t>цереброваскулярные болезни</t>
  </si>
  <si>
    <t>на 10 тысяч населения</t>
  </si>
  <si>
    <t>в т.ч.:  острые респираторные инфекции</t>
  </si>
  <si>
    <t>острый фарингит, ангина</t>
  </si>
  <si>
    <t>грипп</t>
  </si>
  <si>
    <t>пневмонии</t>
  </si>
  <si>
    <t>бронхиты, эмфизема</t>
  </si>
  <si>
    <t>астма, астматический статус</t>
  </si>
  <si>
    <t>пневмокониозы</t>
  </si>
  <si>
    <t>в т.ч.:язвенная болезнь желудка и 12-ти перстной кишки</t>
  </si>
  <si>
    <t>гастрит и дуоденит</t>
  </si>
  <si>
    <t>болезни печени, желчного пузыря и поджелудочной железы</t>
  </si>
  <si>
    <t>из них инфекции кожи и подкожной клетчатки</t>
  </si>
  <si>
    <t>Болезни костно-мышечной системы и соединительной ткани</t>
  </si>
  <si>
    <t>из них серопозитивный ревматоидный, другие ревматоидные артриты</t>
  </si>
  <si>
    <t>в т.ч.:болезни почек и мочевыделительных путей</t>
  </si>
  <si>
    <t>Воспалительные болезни женских тазовых органов</t>
  </si>
  <si>
    <t>Врожденные аномалии (пороки развития), деформации и хромосомные нарушения</t>
  </si>
  <si>
    <t>Травмы, отравления и</t>
  </si>
  <si>
    <t xml:space="preserve">другие последствия воздействия внешних причин </t>
  </si>
  <si>
    <t>5,3:1</t>
  </si>
  <si>
    <t>в т.ч.:поверхностные травмы</t>
  </si>
  <si>
    <t xml:space="preserve">переломы черепа и лицевых костей, внутричерепные травмы </t>
  </si>
  <si>
    <t>переломы верхних и нижних конечностей</t>
  </si>
  <si>
    <t xml:space="preserve">вывихи, растяжения и </t>
  </si>
  <si>
    <t>перерастяжения капсульно-двигательного аппарата</t>
  </si>
  <si>
    <t>Аборты</t>
  </si>
  <si>
    <t>Уход за больным</t>
  </si>
  <si>
    <t>Отпуск по беременности и родам</t>
  </si>
  <si>
    <t>Оперативные вмешательства в стационарах</t>
  </si>
  <si>
    <t>абс.</t>
  </si>
  <si>
    <t>в % к общ. числу операций</t>
  </si>
  <si>
    <t>Всего операций</t>
  </si>
  <si>
    <t xml:space="preserve">в том числе на: </t>
  </si>
  <si>
    <t>нервной системе</t>
  </si>
  <si>
    <t>эндокринной системе</t>
  </si>
  <si>
    <t>органах зрения</t>
  </si>
  <si>
    <t>органах уха, горла, носа</t>
  </si>
  <si>
    <t>органах дыхания</t>
  </si>
  <si>
    <t>сердце</t>
  </si>
  <si>
    <t>сосудах</t>
  </si>
  <si>
    <t>II. Сеть учреждений здравоохранения по отчетным данным за 2008г. (нумерация дана в соответствии с единой номенклатурой государственных и муниципальных учреждений здравоохранения, утвержденной приказом МЗиСР РФ от 07.10.2005г. №627)</t>
  </si>
  <si>
    <t>% от общего количества больных взятых на учет</t>
  </si>
  <si>
    <t>Заболели от контактов в абс.ч.в %</t>
  </si>
  <si>
    <t>Выполнение плана профосмотров взр. насел.  % (без подр.)</t>
  </si>
  <si>
    <t>Болезненность на 100тыс. населения</t>
  </si>
  <si>
    <t>Бациллярность на 100тыс населения</t>
  </si>
  <si>
    <t>Органах брюшной полости</t>
  </si>
  <si>
    <t>на почках и мочеточниках</t>
  </si>
  <si>
    <t>предстательной железе</t>
  </si>
  <si>
    <t>женских половых органах</t>
  </si>
  <si>
    <t>акушерских (с абортами)</t>
  </si>
  <si>
    <t>в т.ч. аборты</t>
  </si>
  <si>
    <t>костно-мышечной системе</t>
  </si>
  <si>
    <t>молочной железе</t>
  </si>
  <si>
    <t>коже и подкожной клетчатке</t>
  </si>
  <si>
    <t>Послеоперационная летальность при неотложных состояниях (на 100 прооперированных – в %)</t>
  </si>
  <si>
    <t>Диагноз</t>
  </si>
  <si>
    <t>Сроки доставки в стационар от начала заболевания</t>
  </si>
  <si>
    <t>Острая непроходимость кишечника</t>
  </si>
  <si>
    <t>из них позже 24 ч.</t>
  </si>
  <si>
    <t>Острый аппендицит</t>
  </si>
  <si>
    <t>Прободная язва желудка и 12 п.к.</t>
  </si>
  <si>
    <t>Желудочно-кишечное кровотечение</t>
  </si>
  <si>
    <t>Ущемленная грыжа</t>
  </si>
  <si>
    <t xml:space="preserve">Острый холецистит </t>
  </si>
  <si>
    <t>Острый панкреатит</t>
  </si>
  <si>
    <t>Показатели</t>
  </si>
  <si>
    <t>Население г. Уфы</t>
  </si>
  <si>
    <t>в т.ч. взрослые</t>
  </si>
  <si>
    <t>подростки</t>
  </si>
  <si>
    <t>дети (0-14 лет вкл.)</t>
  </si>
  <si>
    <t>Рождаемость на 1000 населения</t>
  </si>
  <si>
    <t>г. Уфа</t>
  </si>
  <si>
    <t>РБ</t>
  </si>
  <si>
    <t>Смертность на 1000 населения</t>
  </si>
  <si>
    <t>Естественное движение населения на 1000 чел.</t>
  </si>
  <si>
    <t>Младенческая смертность (на 1000 родившихся живыми)</t>
  </si>
  <si>
    <t>153703</t>
  </si>
  <si>
    <t>177612</t>
  </si>
  <si>
    <t>187651</t>
  </si>
  <si>
    <t>248064</t>
  </si>
  <si>
    <t>258318</t>
  </si>
  <si>
    <t>251323</t>
  </si>
  <si>
    <t>65955</t>
  </si>
  <si>
    <t>65375</t>
  </si>
  <si>
    <t>64742</t>
  </si>
  <si>
    <t>173840</t>
  </si>
  <si>
    <t>187172</t>
  </si>
  <si>
    <t>186693</t>
  </si>
  <si>
    <t xml:space="preserve">Инфекционная </t>
  </si>
  <si>
    <t>19436,0</t>
  </si>
  <si>
    <t>23733,5</t>
  </si>
  <si>
    <t>24622,4</t>
  </si>
  <si>
    <t>в т.ч.-без гриппа и ОРВИ</t>
  </si>
  <si>
    <t>1894,5</t>
  </si>
  <si>
    <t>2263,9</t>
  </si>
  <si>
    <t>1507,1</t>
  </si>
  <si>
    <t>337,6</t>
  </si>
  <si>
    <t>330,3</t>
  </si>
  <si>
    <t>339,7</t>
  </si>
  <si>
    <t>35,0</t>
  </si>
  <si>
    <t>17,0</t>
  </si>
  <si>
    <t>18,0</t>
  </si>
  <si>
    <t>16,1</t>
  </si>
  <si>
    <t>15,7</t>
  </si>
  <si>
    <t>0,3</t>
  </si>
  <si>
    <t>Среднемесячная зарплата с учетом выплат и доплат по нац.проекту, руб</t>
  </si>
  <si>
    <t>0,4</t>
  </si>
  <si>
    <t>3,1</t>
  </si>
  <si>
    <t>3,2</t>
  </si>
  <si>
    <t>227,9</t>
  </si>
  <si>
    <t>252,0</t>
  </si>
  <si>
    <t>100,4</t>
  </si>
  <si>
    <t>15,8</t>
  </si>
  <si>
    <t>18,7</t>
  </si>
  <si>
    <t>17,4</t>
  </si>
  <si>
    <t>21,1</t>
  </si>
  <si>
    <t>I.                    Медико-демографические показатели</t>
  </si>
  <si>
    <t>взрослые</t>
  </si>
  <si>
    <t>с учетом ведомственных ЛПУ и Клиники БГМУ</t>
  </si>
  <si>
    <t>в дневные стационары по муниципальным ЛПУ</t>
  </si>
  <si>
    <t>первичная заболеваемость (на 100 тыс. населения)</t>
  </si>
  <si>
    <t>Наименование классов</t>
  </si>
  <si>
    <t>Некоторые инфекционные и паразитарные болезни</t>
  </si>
  <si>
    <t>Новообразования</t>
  </si>
  <si>
    <t>Болезни крови, кроветворных органов и отдельные нарушения, вовлекающие иммунный механизм</t>
  </si>
  <si>
    <t>Болезни эндокринной системы, расстройства питания и нарушения обмена веществ</t>
  </si>
  <si>
    <t>Болезни нервной системы</t>
  </si>
  <si>
    <t>Болезни глаза и его придаточного аппарата</t>
  </si>
  <si>
    <t>Болезни уха и сосцевидного отростка</t>
  </si>
  <si>
    <t>Болезни системы кровообращения</t>
  </si>
  <si>
    <t>Болезни органов дыхания</t>
  </si>
  <si>
    <t>Болезни органов пищеварения</t>
  </si>
  <si>
    <t>Болезни кожи и подкожной клетчатки</t>
  </si>
  <si>
    <t>1.1.1.Городские больницы</t>
  </si>
  <si>
    <t>1.1.1.Больница скорой медицинской помощи</t>
  </si>
  <si>
    <t>1.1.1.Детская городская больница</t>
  </si>
  <si>
    <t>1.1.2.инфекционная больница</t>
  </si>
  <si>
    <t>1.1.3.госпиталь ветеранов войн</t>
  </si>
  <si>
    <t>Средняя заработная плата и коэффициент совместительства в ЛПУ (с учетом доплат по национальному проекту)</t>
  </si>
  <si>
    <t>1.3.2.Поликлиники городские</t>
  </si>
  <si>
    <t>Поликлиника хозрасчетные</t>
  </si>
  <si>
    <t>1.3.2.стоматологические поликлиники</t>
  </si>
  <si>
    <t>1.5.1.Станция скорой медицинской помощи</t>
  </si>
  <si>
    <t>1.6.2.Родильные дома</t>
  </si>
  <si>
    <t>1.6.3.Женская консультация</t>
  </si>
  <si>
    <t>1.6.7.Молочная кухня</t>
  </si>
  <si>
    <t>1.6.6.Дом ребенка</t>
  </si>
  <si>
    <t>1.7.4.Детский санаторий «Дуслык»</t>
  </si>
  <si>
    <t xml:space="preserve">Кроме того, медицинскую помощь населению г. Уфы в рамках государственного и муниципального заказов оказывали Клиника БГМУ, ведомственные лечебно-профилактические учреждения отделенческая больница на станции Уфа, центр восстановительной медицины и реабилитации ОАО "РЖД", военно-медицинская служба ФСБ РФ по РБ, госпиталь МСЧ МВД РБ, Уфимский гарнизонный военный госпиталь </t>
  </si>
  <si>
    <t>Согласно постановлениям главы Администрации городского округа город Уфа РБ в 2008 году создано муниципальное учреждение городская клиническая больница №3, реорганизованы путем слияния дома ребенка №1 и №2; в начале 2009 года реорганизовано МУ Больница №15 путем присоединения его к МУ Поликлиника №2.</t>
  </si>
  <si>
    <t>Болезни костно-мышечной системы</t>
  </si>
  <si>
    <t>Болезни мочеполовой системы</t>
  </si>
  <si>
    <t>Беременность, роды и послеродовой период</t>
  </si>
  <si>
    <t xml:space="preserve">Отдельные состояния, возникшие в перинатальном периоде </t>
  </si>
  <si>
    <t>Врожденные аномалии (пороки развития, деформации и хромосомные нарушения)</t>
  </si>
  <si>
    <t>Симптомы, признаки и отклонения от нормы, выявленные при клинических и лабораторных исследованиях, не классифицированные в других рубриках</t>
  </si>
  <si>
    <t xml:space="preserve">Травмы, отравления и некоторые другие последствия воздействия внешней среды </t>
  </si>
  <si>
    <t>ВСЕГО:</t>
  </si>
  <si>
    <t>Население (от 0 до 14 лет включительно)</t>
  </si>
  <si>
    <t>Симптомы, признаки и отклонения от нормы, выявленные при клинических и лабораторных исследованиях, не классные в других рубриках</t>
  </si>
  <si>
    <t>Население  (от 15 лет до 17 лет)</t>
  </si>
  <si>
    <t xml:space="preserve">Население </t>
  </si>
  <si>
    <t>Первичная заболеваемость подростков по обращаемости на 100 тыс. соотв. населения</t>
  </si>
  <si>
    <t>Общая заболеваемость подростков  по обращаемости на 100 тыс. соотв. населения.</t>
  </si>
  <si>
    <t>Первичная заболеваемость детей по обращаемости на 100 тыс. соотв. населения</t>
  </si>
  <si>
    <t>Общая заболеваемость детей  по обращаемости на 100 тыс. соотв. населения.</t>
  </si>
  <si>
    <t>1. Число терапевтических городских участков</t>
  </si>
  <si>
    <t>Должностей участковых терапевтов</t>
  </si>
  <si>
    <t>Численность населения на 1 участок</t>
  </si>
  <si>
    <t>Численность населения на 1 должность</t>
  </si>
  <si>
    <t xml:space="preserve">Укомплектованность участковыми врачами, % </t>
  </si>
  <si>
    <t>2. Число участков врачей общей практики</t>
  </si>
  <si>
    <t>3. Число цеховых участков</t>
  </si>
  <si>
    <t>4. Число мест в дневных стационарах терапевтического профиля</t>
  </si>
  <si>
    <t>В них пролечено больных</t>
  </si>
  <si>
    <t xml:space="preserve">5. Количество стационаров на дому терапевтического профиля (коек) </t>
  </si>
  <si>
    <t xml:space="preserve">6. Количество коек терапевтического профиля </t>
  </si>
  <si>
    <t>Из них специализированных коек, %</t>
  </si>
  <si>
    <t>Деятельность терапевтических отделений</t>
  </si>
  <si>
    <t>- число дней работы койки</t>
  </si>
  <si>
    <t>328</t>
  </si>
  <si>
    <t>330</t>
  </si>
  <si>
    <t>- средняя длительность пребывания на койке</t>
  </si>
  <si>
    <t>15,4</t>
  </si>
  <si>
    <t>15,3</t>
  </si>
  <si>
    <t xml:space="preserve">- оборот койки </t>
  </si>
  <si>
    <t>21,9</t>
  </si>
  <si>
    <t>ГБ №9</t>
  </si>
  <si>
    <t>Больница №9</t>
  </si>
  <si>
    <t>Плановая мощность           (посещений в смену)</t>
  </si>
  <si>
    <t>Поликлиника №2</t>
  </si>
  <si>
    <t>21,2</t>
  </si>
  <si>
    <t>- летальность, %</t>
  </si>
  <si>
    <t>1,7</t>
  </si>
  <si>
    <t>1,2</t>
  </si>
  <si>
    <t>1,6</t>
  </si>
  <si>
    <t>клинико-поликлинические расхождения, %</t>
  </si>
  <si>
    <t>3,7</t>
  </si>
  <si>
    <t>2,6</t>
  </si>
  <si>
    <t>1,8</t>
  </si>
  <si>
    <t xml:space="preserve">- клинико-анатомические расхождения, % </t>
  </si>
  <si>
    <t>2,7</t>
  </si>
  <si>
    <t>2,3</t>
  </si>
  <si>
    <t>7. Количество инфекционных коек для взрослых</t>
  </si>
  <si>
    <t>8. Количество токсикологических коек</t>
  </si>
  <si>
    <t>Категории медицинского персонала</t>
  </si>
  <si>
    <t>Число должностей в целом по учреждению</t>
  </si>
  <si>
    <t>Число физ. лиц основных работников на занятых должностях</t>
  </si>
  <si>
    <t>Коэффициент совместительства</t>
  </si>
  <si>
    <t>штатных</t>
  </si>
  <si>
    <t>занятых</t>
  </si>
  <si>
    <t>ОМС</t>
  </si>
  <si>
    <t>бюджет</t>
  </si>
  <si>
    <t>Врачи</t>
  </si>
  <si>
    <t>Средний мед. персонал</t>
  </si>
  <si>
    <t>Младший мед. персонал</t>
  </si>
  <si>
    <t>Прочий персонал</t>
  </si>
  <si>
    <t>ИТОГО</t>
  </si>
  <si>
    <t>-</t>
  </si>
  <si>
    <t>Общая заболеваемость взрослых  по обращаемости на 100 тыс. соотв. населения.</t>
  </si>
  <si>
    <t>Первичная заболеваемость взрослых  по обращаемости на 100 тыс. соотв. населения.</t>
  </si>
  <si>
    <t>Наименование учреждений</t>
  </si>
  <si>
    <t>Число учреждений</t>
  </si>
  <si>
    <t>Число коек</t>
  </si>
  <si>
    <t>сметных</t>
  </si>
  <si>
    <t>дневных</t>
  </si>
  <si>
    <t>сестринских</t>
  </si>
  <si>
    <t>Госпиталь ветеранов войн</t>
  </si>
  <si>
    <t>Поликлиники городские детские</t>
  </si>
  <si>
    <t>Хозрасчетные стоматологические поликлиники</t>
  </si>
  <si>
    <t>Детские стоматологические поликлиники</t>
  </si>
  <si>
    <t>Центр мануальной терапии</t>
  </si>
  <si>
    <t>аптеки</t>
  </si>
  <si>
    <t>1. Лечебно-профилактические учреждения</t>
  </si>
  <si>
    <t>1.1. Больничные учреждения</t>
  </si>
  <si>
    <t>1.3. Амбулаторно-поликлинические учреждения</t>
  </si>
  <si>
    <t xml:space="preserve">1.4. Центры </t>
  </si>
  <si>
    <t>1.5. Учреждения скорой медицинской помощи и учреждения переливания крови</t>
  </si>
  <si>
    <t>1.6. Учреждения охраны материнства и детства</t>
  </si>
  <si>
    <t>1.7. Санаторно-курортные учреждения</t>
  </si>
  <si>
    <t>2.Учреждения здравоохранения особого типа</t>
  </si>
  <si>
    <t>2.1. Центр медицинской профилактики</t>
  </si>
  <si>
    <t>4.Аптечные учреждения</t>
  </si>
  <si>
    <t>III. Ресурсы здравоохранения</t>
  </si>
  <si>
    <t>Всего</t>
  </si>
  <si>
    <t>в т.ч.</t>
  </si>
  <si>
    <t>Круглосуточные койки</t>
  </si>
  <si>
    <t>Койки дневного пребывания</t>
  </si>
  <si>
    <t>Койки сестринского ухода</t>
  </si>
  <si>
    <t>1. Число сметных коек на конец года</t>
  </si>
  <si>
    <t>На 10 тыс. жителей</t>
  </si>
  <si>
    <t>2.Проведено койко-дней по ф.016</t>
  </si>
  <si>
    <t xml:space="preserve">3.Среднее число дней работы койки в году </t>
  </si>
  <si>
    <t>5.Больничная летальность %</t>
  </si>
  <si>
    <t>6.Число пролеченных больных</t>
  </si>
  <si>
    <t>всего</t>
  </si>
  <si>
    <t>4.Средняя длительность пребывания больного на койке</t>
  </si>
  <si>
    <t>Наименование ЛПУ</t>
  </si>
  <si>
    <t>Количество круглосуточных коек на конец года</t>
  </si>
  <si>
    <t>Среднее число дней работы круглосуточной  койки в году</t>
  </si>
  <si>
    <t>Средняя длительность пребывания больного</t>
  </si>
  <si>
    <t>на круглосуточной койке</t>
  </si>
  <si>
    <t>Летальность, %</t>
  </si>
  <si>
    <t>Всего г. Уфа</t>
  </si>
  <si>
    <t>Больница № 5</t>
  </si>
  <si>
    <t>Больница № 8</t>
  </si>
  <si>
    <t>Больница № 10</t>
  </si>
  <si>
    <t>Больница № 12</t>
  </si>
  <si>
    <t>Больница № 13</t>
  </si>
  <si>
    <t>Больница № 15</t>
  </si>
  <si>
    <t>Больница № 17</t>
  </si>
  <si>
    <t>Больница № 18</t>
  </si>
  <si>
    <t>Больница № 21</t>
  </si>
  <si>
    <t>Инфекционная больница №4</t>
  </si>
  <si>
    <t>БСМП</t>
  </si>
  <si>
    <t>ГГВВ</t>
  </si>
  <si>
    <t>Роддом № 3</t>
  </si>
  <si>
    <t>Роддом № 4</t>
  </si>
  <si>
    <t>Использование коечного фонда по типам учреждений (по данным формы №30)</t>
  </si>
  <si>
    <t>Профиль</t>
  </si>
  <si>
    <t>Количество круглосуточных коек</t>
  </si>
  <si>
    <t>Среднее число дней работы койки в году</t>
  </si>
  <si>
    <t xml:space="preserve">Средняя длительность пребывания больного на койке </t>
  </si>
  <si>
    <t>Терапевтические</t>
  </si>
  <si>
    <t xml:space="preserve">Кардиологические </t>
  </si>
  <si>
    <t>Гастроэнтерологические для взрослых</t>
  </si>
  <si>
    <t>Гастроэнтерологические для детей</t>
  </si>
  <si>
    <t>Аллергологические для взрослых</t>
  </si>
  <si>
    <t>Восстановительного лечения для взрослых</t>
  </si>
  <si>
    <t>10 (0,8)</t>
  </si>
  <si>
    <t>Эндокринологические для взрослых</t>
  </si>
  <si>
    <t>Инфекционные для взрослых</t>
  </si>
  <si>
    <t>Инфекционные для детей</t>
  </si>
  <si>
    <t>Гематологические для взрослых</t>
  </si>
  <si>
    <t>Нефрологические для взрослых</t>
  </si>
  <si>
    <t>Хирургические для взрослых</t>
  </si>
  <si>
    <t>Хирургические для детей</t>
  </si>
  <si>
    <t>Нейрохирургические для взрослых</t>
  </si>
  <si>
    <t>Нейрохирургические для детей</t>
  </si>
  <si>
    <t>Травматологические для взрослых</t>
  </si>
  <si>
    <t>Травматологические для детей</t>
  </si>
  <si>
    <t>Ожоговые</t>
  </si>
  <si>
    <t>Ортопедические для взрослых</t>
  </si>
  <si>
    <t>Ортопедические для детей</t>
  </si>
  <si>
    <t xml:space="preserve">Урологические для взрослых </t>
  </si>
  <si>
    <t>Урологические для детей</t>
  </si>
  <si>
    <t>Стоматологические для взрослых</t>
  </si>
  <si>
    <t>Для беременных и рожениц</t>
  </si>
  <si>
    <t>Патологии беременности</t>
  </si>
  <si>
    <t>Гинекологические</t>
  </si>
  <si>
    <t>Неврологические для взрослых</t>
  </si>
  <si>
    <t>Неврологические для детей</t>
  </si>
  <si>
    <t>Офтальмологические для взрослых</t>
  </si>
  <si>
    <t>Отоларингологические для взрослых</t>
  </si>
  <si>
    <t>Отоларингологические для детей</t>
  </si>
  <si>
    <t xml:space="preserve">Педиатрические – всего </t>
  </si>
  <si>
    <t>в т.ч. для недоношенных и новорожденных</t>
  </si>
  <si>
    <t xml:space="preserve">Проктологические </t>
  </si>
  <si>
    <t>Ревматологические для взрослых</t>
  </si>
  <si>
    <t>Гнойные хирургические для взрослых</t>
  </si>
  <si>
    <t>Гнойные хирургические для детей</t>
  </si>
  <si>
    <t>Пульмонологические для взрослых</t>
  </si>
  <si>
    <t xml:space="preserve">Токсикологические </t>
  </si>
  <si>
    <t>Сестринского ухода</t>
  </si>
  <si>
    <t>Сметные койки дневного пребывания</t>
  </si>
  <si>
    <t>Сверхсметные койки реанимации и интенсивной терапии</t>
  </si>
  <si>
    <t>Койки для новорожденных</t>
  </si>
  <si>
    <t>7.Уровень госпитализации (с учетом сестринских коек) на 1000 жителей по муниципальным ЛПУ</t>
  </si>
  <si>
    <r>
      <t xml:space="preserve">8.Уровень госпитализации </t>
    </r>
    <r>
      <rPr>
        <b/>
        <sz val="11"/>
        <rFont val="Times New Roman"/>
        <family val="1"/>
      </rPr>
      <t>по ПГГ</t>
    </r>
    <r>
      <rPr>
        <sz val="11"/>
        <rFont val="Times New Roman"/>
        <family val="1"/>
      </rPr>
      <t xml:space="preserve"> (на 1000 жителей) по муниципальным ЛПУ</t>
    </r>
  </si>
  <si>
    <r>
      <t xml:space="preserve">9. Уровень госпитализации </t>
    </r>
    <r>
      <rPr>
        <b/>
        <sz val="11"/>
        <rFont val="Times New Roman"/>
        <family val="1"/>
      </rPr>
      <t>по ПГГ</t>
    </r>
    <r>
      <rPr>
        <sz val="11"/>
        <rFont val="Times New Roman"/>
        <family val="1"/>
      </rPr>
      <t xml:space="preserve"> (на 1000 жителей) с учетом Клиники БГМУ и ведомственных ЛПУ</t>
    </r>
  </si>
  <si>
    <t>2008г.</t>
  </si>
  <si>
    <t>Впервые выявленная заболеваемость наркологическими расстройствами по районам г.Уфы за 2008г. 100 тыс. нас.</t>
  </si>
  <si>
    <t>Заболеваемость наркологическими расстройствами, зарегистрированная по районам г.Уфы  за 2008г. на 100 тыс. населения.</t>
  </si>
  <si>
    <t>Наркомания</t>
  </si>
  <si>
    <t>Токсикомания</t>
  </si>
  <si>
    <t>1498-44,5</t>
  </si>
  <si>
    <t>897-26,6</t>
  </si>
  <si>
    <t>805-23,9</t>
  </si>
  <si>
    <t>Умерло детей до 6 суток абс</t>
  </si>
  <si>
    <t>в т.ч.антенатальная</t>
  </si>
  <si>
    <t>интранатальная</t>
  </si>
  <si>
    <t>Младенческая смертность **</t>
  </si>
  <si>
    <t>показатели 2008 года</t>
  </si>
  <si>
    <t>Среднемесячная зарплата без учета выплат и доплат по нац.проекту, руб</t>
  </si>
  <si>
    <t>2008г</t>
  </si>
  <si>
    <t>Использование коечного фонда по профилю коек (по данным формы №30)</t>
  </si>
  <si>
    <t>Использование коечного фонда ЛПУ.</t>
  </si>
  <si>
    <t>Профиль коек</t>
  </si>
  <si>
    <t>Число коек на конец года</t>
  </si>
  <si>
    <t>Среднее число дней работы койки</t>
  </si>
  <si>
    <t>Среднее пребывание больного на койке</t>
  </si>
  <si>
    <t>Больничная летальность</t>
  </si>
  <si>
    <t xml:space="preserve">Терапевтические </t>
  </si>
  <si>
    <t>Оториноларингологические для взрослых</t>
  </si>
  <si>
    <t>Всего круглосуточных коек</t>
  </si>
  <si>
    <t>Урологические для взрослых</t>
  </si>
  <si>
    <t xml:space="preserve">Гинекологические </t>
  </si>
  <si>
    <t>Педиатрические – всего</t>
  </si>
  <si>
    <t>Травматологические детей</t>
  </si>
  <si>
    <t>в т.ч. для недоношенных новорожденных</t>
  </si>
  <si>
    <t>гнойной хирургии для детей</t>
  </si>
  <si>
    <t>Травматологические взрослых</t>
  </si>
  <si>
    <t>Травматологические</t>
  </si>
  <si>
    <t>Сверхсметные койки  реанимации и интенсивной терапии</t>
  </si>
  <si>
    <t>Оториноларингологические для детей</t>
  </si>
  <si>
    <t>для детей</t>
  </si>
  <si>
    <t xml:space="preserve">Койки для новорожденных </t>
  </si>
  <si>
    <t>в т.ч. для недоношенных  новорожденных</t>
  </si>
  <si>
    <t>Наименование нозологической формы</t>
  </si>
  <si>
    <t>Код по МКБ-Х</t>
  </si>
  <si>
    <t>Взрослые</t>
  </si>
  <si>
    <t>Средний срок лечения (дней)</t>
  </si>
  <si>
    <t>в т.ч. до года</t>
  </si>
  <si>
    <t>А00-Т98</t>
  </si>
  <si>
    <t>I. Инфекционные и паразитарные болезни</t>
  </si>
  <si>
    <t>А00-В99</t>
  </si>
  <si>
    <t>II. Новообразования, из них:</t>
  </si>
  <si>
    <t>С00-D48</t>
  </si>
  <si>
    <t>- злокачественные новообразования</t>
  </si>
  <si>
    <t>С00-С97</t>
  </si>
  <si>
    <t>7,9</t>
  </si>
  <si>
    <t>18,3</t>
  </si>
  <si>
    <t>27,8</t>
  </si>
  <si>
    <t>5,9</t>
  </si>
  <si>
    <t>III. Болезни крови, кроветворных органов и отдельные нарушения, вовлекающие иммунный механизм</t>
  </si>
  <si>
    <t>D50-D77</t>
  </si>
  <si>
    <t>14,0</t>
  </si>
  <si>
    <t>0</t>
  </si>
  <si>
    <t>18,2</t>
  </si>
  <si>
    <t>17,9</t>
  </si>
  <si>
    <t>12,5</t>
  </si>
  <si>
    <t>100</t>
  </si>
  <si>
    <t>25</t>
  </si>
  <si>
    <t>IV. Болезни эндокринной системы, расстройства питания и нарушения обмена веществ, из них:</t>
  </si>
  <si>
    <t>Е00-Е90</t>
  </si>
  <si>
    <t>14,6</t>
  </si>
  <si>
    <t>17,6</t>
  </si>
  <si>
    <t>1,4</t>
  </si>
  <si>
    <t>2,2</t>
  </si>
  <si>
    <t>13,1</t>
  </si>
  <si>
    <t>1,1</t>
  </si>
  <si>
    <t>1,3</t>
  </si>
  <si>
    <t>-сахарный диабет</t>
  </si>
  <si>
    <t>Е10-Е14</t>
  </si>
  <si>
    <t>1,5</t>
  </si>
  <si>
    <t>2,4</t>
  </si>
  <si>
    <t>13,2</t>
  </si>
  <si>
    <t>15,9</t>
  </si>
  <si>
    <t>14,4</t>
  </si>
  <si>
    <t>VI. Болезни нервной системы</t>
  </si>
  <si>
    <t>G00-G99</t>
  </si>
  <si>
    <t>14,3</t>
  </si>
  <si>
    <t>12,6</t>
  </si>
  <si>
    <t>0,1</t>
  </si>
  <si>
    <t>13,8</t>
  </si>
  <si>
    <t>VII. Болезни глаза и его придаточного аппарата, из них:</t>
  </si>
  <si>
    <t>H00-H59</t>
  </si>
  <si>
    <t>11,9</t>
  </si>
  <si>
    <t>11,6</t>
  </si>
  <si>
    <t>9,8</t>
  </si>
  <si>
    <t>-катаракта</t>
  </si>
  <si>
    <t>Н25-Н26</t>
  </si>
  <si>
    <t>12,7</t>
  </si>
  <si>
    <t>-глаукома</t>
  </si>
  <si>
    <t>Н40</t>
  </si>
  <si>
    <t>11,1</t>
  </si>
  <si>
    <t>10,9</t>
  </si>
  <si>
    <t>VIII. Болезни уха и сосцевидного отростка</t>
  </si>
  <si>
    <t>H60-H95</t>
  </si>
  <si>
    <t>10,8</t>
  </si>
  <si>
    <t>IX. Болезни системы кровообращения, из них:</t>
  </si>
  <si>
    <t>I00-I99</t>
  </si>
  <si>
    <t>16,3</t>
  </si>
  <si>
    <t>2,9</t>
  </si>
  <si>
    <t>3,3</t>
  </si>
  <si>
    <t>8,3</t>
  </si>
  <si>
    <t>0,9</t>
  </si>
  <si>
    <t>50</t>
  </si>
  <si>
    <t>- острая ревматическая лихорадка</t>
  </si>
  <si>
    <t>I00-I02</t>
  </si>
  <si>
    <t>6,0</t>
  </si>
  <si>
    <t>- хронические ревматические болезни сердца</t>
  </si>
  <si>
    <t>I05-I09</t>
  </si>
  <si>
    <t>- болезни, характеризующиеся повышенным кровяным давлением</t>
  </si>
  <si>
    <t>I10-I13</t>
  </si>
  <si>
    <t>13,6</t>
  </si>
  <si>
    <t>0,2</t>
  </si>
  <si>
    <t>16,0</t>
  </si>
  <si>
    <t>11,0</t>
  </si>
  <si>
    <t>- хроническая ишемическая болезнь сердца</t>
  </si>
  <si>
    <t>I25</t>
  </si>
  <si>
    <t>4,8</t>
  </si>
  <si>
    <t>- острый инфаркт миокарда</t>
  </si>
  <si>
    <t>I21-I23</t>
  </si>
  <si>
    <t>27,1</t>
  </si>
  <si>
    <t>- стенокардия</t>
  </si>
  <si>
    <t>I20</t>
  </si>
  <si>
    <t>- цереброваскулярные болезни</t>
  </si>
  <si>
    <t>I60-I69</t>
  </si>
  <si>
    <t>3,6</t>
  </si>
  <si>
    <t>4,3</t>
  </si>
  <si>
    <t>X. Болезни органов дыхания, из них:</t>
  </si>
  <si>
    <t>J00-J99</t>
  </si>
  <si>
    <t>1,0</t>
  </si>
  <si>
    <t>0,8</t>
  </si>
  <si>
    <t>8,2</t>
  </si>
  <si>
    <t>- пневмония</t>
  </si>
  <si>
    <t>J12-J18</t>
  </si>
  <si>
    <t>17,1</t>
  </si>
  <si>
    <t>2,5</t>
  </si>
  <si>
    <t>3,5</t>
  </si>
  <si>
    <t>- бронхит хронический и неуточненный, эмфизема</t>
  </si>
  <si>
    <t>J40-J43</t>
  </si>
  <si>
    <t>13,3</t>
  </si>
  <si>
    <t>10,4</t>
  </si>
  <si>
    <t>- астма, астматический статус</t>
  </si>
  <si>
    <t>J45-J46</t>
  </si>
  <si>
    <t>9,7</t>
  </si>
  <si>
    <t>XI. Болезни органов пищеварения, из них:</t>
  </si>
  <si>
    <t>К00-К93</t>
  </si>
  <si>
    <t>12,4</t>
  </si>
  <si>
    <t>8,8</t>
  </si>
  <si>
    <t>-  язва желудка и двенадцатиперстной кишки</t>
  </si>
  <si>
    <t>К25-К26</t>
  </si>
  <si>
    <t>16,6</t>
  </si>
  <si>
    <t>15,6</t>
  </si>
  <si>
    <t>- болезни печени</t>
  </si>
  <si>
    <t>К70-К76</t>
  </si>
  <si>
    <t>6,5</t>
  </si>
  <si>
    <t>- болезни желчного пузыря, желчевыводящих путей</t>
  </si>
  <si>
    <t>К80-К83.0</t>
  </si>
  <si>
    <t>12,0</t>
  </si>
  <si>
    <t>XII. Болезни кожи и подкожной клетчатки</t>
  </si>
  <si>
    <t>L00-L99</t>
  </si>
  <si>
    <t>9,1</t>
  </si>
  <si>
    <t>XIII. Болезни костно-мышечной системы и соединительной ткани</t>
  </si>
  <si>
    <t>М00-М99</t>
  </si>
  <si>
    <t>XIV. Болезни мочеполовой системы</t>
  </si>
  <si>
    <t>N00-N99</t>
  </si>
  <si>
    <t>10,3</t>
  </si>
  <si>
    <t>XV. Беременность, роды и послеродовой период</t>
  </si>
  <si>
    <t>О00-О99</t>
  </si>
  <si>
    <t>7,6</t>
  </si>
  <si>
    <t>7,4</t>
  </si>
  <si>
    <t>6,4</t>
  </si>
  <si>
    <t>XVI. Отдельные состояния, возникающие в перинатальном периоде</t>
  </si>
  <si>
    <t>Р00-Р96</t>
  </si>
  <si>
    <t>XVII. Врожденные аномалии (пороки развития, деформации и хромосомные нарушения)</t>
  </si>
  <si>
    <t>Q00-Q99</t>
  </si>
  <si>
    <t>11,7</t>
  </si>
  <si>
    <t>XVIII. Симптомы, признаки и отклонения от нормы, выявленные при клинических и лабораторных исследованиях, не классифицированные в других рубриках</t>
  </si>
  <si>
    <t>R00-R99</t>
  </si>
  <si>
    <t>9,4</t>
  </si>
  <si>
    <t>9,3</t>
  </si>
  <si>
    <t>XIX. Травмы, отравления и некоторые другие последствия воздействия внешней среды, из них:</t>
  </si>
  <si>
    <t>S00-T98</t>
  </si>
  <si>
    <t>2,8</t>
  </si>
  <si>
    <t>0,5</t>
  </si>
  <si>
    <t>-переломы</t>
  </si>
  <si>
    <t>16,5</t>
  </si>
  <si>
    <t>-термические и химические ожоги</t>
  </si>
  <si>
    <t>T20-T32</t>
  </si>
  <si>
    <t>21,8</t>
  </si>
  <si>
    <t>22,1</t>
  </si>
  <si>
    <t>5,2</t>
  </si>
  <si>
    <t>0,6</t>
  </si>
  <si>
    <t>- отравления лекарственными средствами, медикаментами и биологическими веществами, токсическое действие веществ преимущественно немедицинского назначения</t>
  </si>
  <si>
    <t>T36-T65</t>
  </si>
  <si>
    <t>5,8</t>
  </si>
  <si>
    <t>2,0</t>
  </si>
  <si>
    <t>Состав больных в стационаре (по данным формы №14)</t>
  </si>
  <si>
    <t>Нозология</t>
  </si>
  <si>
    <t>Дем</t>
  </si>
  <si>
    <t>Калин</t>
  </si>
  <si>
    <t>Киров</t>
  </si>
  <si>
    <t>Ленин</t>
  </si>
  <si>
    <t>Октяб</t>
  </si>
  <si>
    <t>Ордж</t>
  </si>
  <si>
    <t>Совет</t>
  </si>
  <si>
    <t>Г.Уфа</t>
  </si>
  <si>
    <t>абс</t>
  </si>
  <si>
    <t>пок</t>
  </si>
  <si>
    <t>Алк.психоз</t>
  </si>
  <si>
    <t>Хр.алкоголизм</t>
  </si>
  <si>
    <t>Группа риска</t>
  </si>
  <si>
    <t>Потребители нарк.в-в</t>
  </si>
  <si>
    <t>Потребители токс.в-в</t>
  </si>
  <si>
    <t>Итого</t>
  </si>
  <si>
    <t>лпу</t>
  </si>
  <si>
    <t>Клиника БГМУ</t>
  </si>
  <si>
    <t>поликлиника №1</t>
  </si>
  <si>
    <t>поликлиника №52</t>
  </si>
  <si>
    <t>Нормативные и фактические объемы бесплатной медицинской помощи в рамках реализации Программы государственных гарантий оказания бесплатной медицинской помощи населению в Республике Башкортостан (на 1000 жителей)</t>
  </si>
  <si>
    <t>вид медицинской помощи</t>
  </si>
  <si>
    <t>норматив ПГГ</t>
  </si>
  <si>
    <t>факт</t>
  </si>
  <si>
    <t>2006г.</t>
  </si>
  <si>
    <t>2007г.</t>
  </si>
  <si>
    <t>по муниципальным ЛПУ</t>
  </si>
  <si>
    <t>с учетом Клиники БГМУ и ведомственных ЛПУ</t>
  </si>
  <si>
    <t>1. скорая медицинская помощь</t>
  </si>
  <si>
    <t>2. амбулаторно-поликлиническая помощь (посещения)</t>
  </si>
  <si>
    <t>3. стационарная помощь (койко-дни)</t>
  </si>
  <si>
    <t>3.1. в том числе за счет бюджета</t>
  </si>
  <si>
    <t>4. дневные стационары всех типов (пациенто-дни)</t>
  </si>
  <si>
    <t>2.1. в том числе за счет средств бюджета</t>
  </si>
  <si>
    <t>2.2. в том числе за счет средств ОМС</t>
  </si>
  <si>
    <t>1.1. вызовов всего</t>
  </si>
  <si>
    <t>1.2. "результатные" вызова</t>
  </si>
  <si>
    <t>3.2. в том числе за счет средств ОМС (без учета инотерриториальных больных)</t>
  </si>
  <si>
    <t>Онкологическая помощь</t>
  </si>
  <si>
    <t>1. Заболеваемость злокачественными новообразованиями (на 100 тыс. населения)</t>
  </si>
  <si>
    <t>333,6</t>
  </si>
  <si>
    <t>в т.ч. – мужчины</t>
  </si>
  <si>
    <t>152,7</t>
  </si>
  <si>
    <t>156,1</t>
  </si>
  <si>
    <t xml:space="preserve">         -  женщины</t>
  </si>
  <si>
    <t>181,0</t>
  </si>
  <si>
    <t>183,6</t>
  </si>
  <si>
    <t>2. Число больных с впервые в жизни установленным диагнозом ЗНО</t>
  </si>
  <si>
    <t>3446</t>
  </si>
  <si>
    <t>3473</t>
  </si>
  <si>
    <t>- из них - I-II ст. - %</t>
  </si>
  <si>
    <t>1501-43,6</t>
  </si>
  <si>
    <t>1517-43,7</t>
  </si>
  <si>
    <t>1490-43,2</t>
  </si>
  <si>
    <t xml:space="preserve">              - III ст. - % </t>
  </si>
  <si>
    <t>998-29,0</t>
  </si>
  <si>
    <t>957-27,5</t>
  </si>
  <si>
    <t>1018-29,5</t>
  </si>
  <si>
    <t xml:space="preserve">              - IV ст. - %  </t>
  </si>
  <si>
    <t>803-23,3</t>
  </si>
  <si>
    <t>810-23,3</t>
  </si>
  <si>
    <t>759-22,0</t>
  </si>
  <si>
    <t>3. Число больных,  закончивших специальные виды лечения</t>
  </si>
  <si>
    <t>1811</t>
  </si>
  <si>
    <t>1774</t>
  </si>
  <si>
    <t>52,5</t>
  </si>
  <si>
    <t>51,1</t>
  </si>
  <si>
    <t>4. Смертность от ЗНО (на 100 тыс. нас.)</t>
  </si>
  <si>
    <t>191,2</t>
  </si>
  <si>
    <t>183,7</t>
  </si>
  <si>
    <t>5. Смертность больных до года с момента установления диагноза ЗНО (одногодичная летальность)</t>
  </si>
  <si>
    <t>33,2</t>
  </si>
  <si>
    <t>6. Контингенты больных, состоящих на учете (на конец года) на 100 тыс. нас. (болезненность)</t>
  </si>
  <si>
    <t>2032,7</t>
  </si>
  <si>
    <t>2140,2</t>
  </si>
  <si>
    <t>7. Число больных состоящих на учете 5 лет и более (в %)</t>
  </si>
  <si>
    <t>56,9</t>
  </si>
  <si>
    <t>58,2</t>
  </si>
  <si>
    <t>8. Морфологическое подтверждение диагноза ЗНО (%)</t>
  </si>
  <si>
    <t>76,6</t>
  </si>
  <si>
    <t>79,4</t>
  </si>
  <si>
    <t>Оржоникидзевский район</t>
  </si>
  <si>
    <t>ГКБ №8</t>
  </si>
  <si>
    <t>ГКБ №10</t>
  </si>
  <si>
    <t>ГДКБ №17</t>
  </si>
  <si>
    <t>ГКБ №18</t>
  </si>
  <si>
    <t>поликлиника №32</t>
  </si>
  <si>
    <t>Калининский район</t>
  </si>
  <si>
    <t>ГБ №12</t>
  </si>
  <si>
    <t>поликлиника №1 ГКБ №13</t>
  </si>
  <si>
    <t>поликлиника №2 ГКБ №13</t>
  </si>
  <si>
    <t>поликлиника №35</t>
  </si>
  <si>
    <t>Октябрьский район</t>
  </si>
  <si>
    <t>ГБ №15</t>
  </si>
  <si>
    <t>ГКБ №21</t>
  </si>
  <si>
    <t>поликлиника №38</t>
  </si>
  <si>
    <t>поликлиника №43</t>
  </si>
  <si>
    <t>Советский район</t>
  </si>
  <si>
    <t>ГКБ №5</t>
  </si>
  <si>
    <t>поликлиника №33</t>
  </si>
  <si>
    <t>поликлиника №40</t>
  </si>
  <si>
    <t>поликлиника №48</t>
  </si>
  <si>
    <t>поликлиника №50</t>
  </si>
  <si>
    <t>поликлиника №51</t>
  </si>
  <si>
    <t>Ленинский район</t>
  </si>
  <si>
    <t>поликлиника №44</t>
  </si>
  <si>
    <t>Демский район</t>
  </si>
  <si>
    <t>поликлиника №47</t>
  </si>
  <si>
    <t>Кировский район</t>
  </si>
  <si>
    <t>поликлиника №46</t>
  </si>
  <si>
    <t>поликлиника №49</t>
  </si>
  <si>
    <t>Смертность от туберкулеза на 100тыс. населения</t>
  </si>
  <si>
    <t>Заболеваемость туберкулезом на 100 тыс. населения</t>
  </si>
  <si>
    <t>Общая заболеваемость  (на 100 тысяч соответствующего населения</t>
  </si>
  <si>
    <t>Уровень госпитализации в круглосуточные стационары (на 100 жителей)</t>
  </si>
  <si>
    <t>Симптомы, признаки и отклонения от нормы, выявленные при клинических и лабораторных исследованиях</t>
  </si>
  <si>
    <t>Поликлиника № 33</t>
  </si>
  <si>
    <t>МОСУ "Надежда"</t>
  </si>
  <si>
    <t>ЛПУ</t>
  </si>
  <si>
    <t>ГКБ №13</t>
  </si>
  <si>
    <t>Роддом №3</t>
  </si>
  <si>
    <t>Роддом №4</t>
  </si>
  <si>
    <t>Поликлиника №1</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</si>
</sst>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23">
    <font>
      <sz val="10"/>
      <name val="Arial"/>
      <family val="0"/>
    </font>
    <font>
      <sz val="12"/>
      <name val="Times New Roman"/>
      <family val="1"/>
    </font>
    <font>
      <sz val="11"/>
      <name val="Times New Roman"/>
      <family val="1"/>
    </font>
    <font>
      <b/>
      <sz val="12"/>
      <name val="Times New Roman"/>
      <family val="1"/>
    </font>
    <font>
      <sz val="8"/>
      <name val="Arial"/>
      <family val="0"/>
    </font>
    <font>
      <sz val="14"/>
      <name val="Times New Roman"/>
      <family val="1"/>
    </font>
    <font>
      <sz val="10"/>
      <name val="Times New Roman"/>
      <family val="1"/>
    </font>
    <font>
      <b/>
      <sz val="11"/>
      <name val="Times New Roman"/>
      <family val="1"/>
    </font>
    <font>
      <sz val="12"/>
      <name val="Arial"/>
      <family val="2"/>
    </font>
    <font>
      <b/>
      <sz val="14"/>
      <name val="Times New Roman"/>
      <family val="1"/>
    </font>
    <font>
      <sz val="7"/>
      <name val="Times New Roman"/>
      <family val="1"/>
    </font>
    <font>
      <sz val="12"/>
      <color indexed="10"/>
      <name val="Times New Roman"/>
      <family val="1"/>
    </font>
    <font>
      <sz val="11"/>
      <name val="Arial"/>
      <family val="0"/>
    </font>
    <font>
      <sz val="10"/>
      <name val="Arial Cyr"/>
      <family val="0"/>
    </font>
    <font>
      <sz val="8"/>
      <name val="Arial Cyr"/>
      <family val="2"/>
    </font>
    <font>
      <b/>
      <sz val="8"/>
      <name val="Arial Cyr"/>
      <family val="2"/>
    </font>
    <font>
      <b/>
      <sz val="7"/>
      <name val="Arial Cyr"/>
      <family val="0"/>
    </font>
    <font>
      <sz val="7.5"/>
      <name val="Arial Cyr"/>
      <family val="2"/>
    </font>
    <font>
      <b/>
      <sz val="7.5"/>
      <name val="Arial Cyr"/>
      <family val="2"/>
    </font>
    <font>
      <sz val="7"/>
      <name val="Arial Cyr"/>
      <family val="0"/>
    </font>
    <font>
      <sz val="9"/>
      <name val="Times New Roman"/>
      <family val="1"/>
    </font>
    <font>
      <sz val="9"/>
      <name val="Arial"/>
      <family val="0"/>
    </font>
    <font>
      <sz val="14"/>
      <name val="Arial"/>
      <family val="2"/>
    </font>
  </fonts>
  <fills count="2">
    <fill>
      <patternFill/>
    </fill>
    <fill>
      <patternFill patternType="gray125"/>
    </fill>
  </fills>
  <borders count="56">
    <border>
      <left/>
      <right/>
      <top/>
      <bottom/>
      <diagonal/>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color indexed="63"/>
      </botto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thin"/>
      <top style="thin"/>
      <bottom>
        <color indexed="63"/>
      </bottom>
    </border>
    <border>
      <left style="thin"/>
      <right>
        <color indexed="63"/>
      </right>
      <top style="thin"/>
      <bottom>
        <color indexed="63"/>
      </bottom>
    </border>
    <border>
      <left style="medium"/>
      <right style="medium"/>
      <top style="thin"/>
      <bottom style="medium"/>
    </border>
    <border>
      <left>
        <color indexed="63"/>
      </left>
      <right>
        <color indexed="63"/>
      </right>
      <top style="thin"/>
      <bottom style="medium"/>
    </border>
    <border>
      <left style="medium"/>
      <right>
        <color indexed="63"/>
      </right>
      <top style="medium"/>
      <bottom style="thin"/>
    </border>
    <border>
      <left style="medium"/>
      <right style="thin"/>
      <top style="medium"/>
      <bottom style="thin"/>
    </border>
    <border>
      <left style="thin"/>
      <right>
        <color indexed="63"/>
      </right>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medium"/>
      <bottom style="thin"/>
    </border>
    <border>
      <left style="medium"/>
      <right>
        <color indexed="63"/>
      </right>
      <top>
        <color indexed="63"/>
      </top>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style="medium"/>
      <top style="medium"/>
      <bottom>
        <color indexed="63"/>
      </bottom>
    </border>
    <border>
      <left>
        <color indexed="63"/>
      </left>
      <right style="thin"/>
      <top style="thin"/>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medium"/>
      <top style="medium"/>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88">
    <xf numFmtId="0" fontId="0" fillId="0" borderId="0" xfId="0" applyAlignment="1">
      <alignment/>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horizontal="center" vertical="top"/>
    </xf>
    <xf numFmtId="0" fontId="2" fillId="0" borderId="1" xfId="0" applyFont="1" applyBorder="1" applyAlignment="1">
      <alignment horizontal="center" vertical="top" wrapText="1"/>
    </xf>
    <xf numFmtId="0" fontId="1" fillId="0" borderId="1" xfId="0" applyFont="1" applyBorder="1" applyAlignment="1">
      <alignment horizontal="justify" vertical="top" wrapText="1"/>
    </xf>
    <xf numFmtId="0" fontId="1"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3" fillId="0" borderId="5" xfId="0" applyFont="1" applyBorder="1" applyAlignment="1">
      <alignment horizontal="center" vertical="top" wrapText="1"/>
    </xf>
    <xf numFmtId="0" fontId="3" fillId="0" borderId="4" xfId="0" applyFont="1" applyBorder="1" applyAlignment="1">
      <alignment horizontal="center" vertical="top" wrapText="1"/>
    </xf>
    <xf numFmtId="0" fontId="1" fillId="0" borderId="6"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horizontal="center" vertical="top" wrapText="1"/>
    </xf>
    <xf numFmtId="0" fontId="5" fillId="0" borderId="1" xfId="0" applyFont="1" applyBorder="1" applyAlignment="1">
      <alignment horizontal="center" vertical="top"/>
    </xf>
    <xf numFmtId="0" fontId="6" fillId="0" borderId="1" xfId="0" applyFont="1" applyBorder="1" applyAlignment="1">
      <alignment horizontal="center" vertical="top"/>
    </xf>
    <xf numFmtId="0" fontId="7" fillId="0" borderId="1" xfId="0" applyFont="1" applyBorder="1" applyAlignment="1">
      <alignment horizontal="center" vertical="top" wrapText="1"/>
    </xf>
    <xf numFmtId="0" fontId="8" fillId="0" borderId="0" xfId="0" applyFont="1" applyAlignment="1">
      <alignment/>
    </xf>
    <xf numFmtId="0" fontId="1" fillId="0" borderId="1" xfId="0" applyFont="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0" fillId="0" borderId="1" xfId="0" applyBorder="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1" fillId="0" borderId="0" xfId="0" applyFont="1" applyBorder="1" applyAlignment="1">
      <alignment horizontal="right" vertical="top"/>
    </xf>
    <xf numFmtId="0" fontId="2"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184" fontId="1" fillId="0" borderId="0" xfId="0" applyNumberFormat="1" applyFont="1" applyBorder="1" applyAlignment="1">
      <alignment horizontal="center" vertical="top"/>
    </xf>
    <xf numFmtId="0" fontId="3" fillId="0" borderId="8" xfId="0" applyFont="1" applyBorder="1" applyAlignment="1">
      <alignment horizontal="center" vertical="top" wrapText="1"/>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vertical="top" wrapText="1"/>
    </xf>
    <xf numFmtId="0" fontId="0" fillId="0" borderId="11" xfId="0" applyBorder="1" applyAlignment="1">
      <alignment horizontal="center" vertical="top"/>
    </xf>
    <xf numFmtId="0" fontId="0" fillId="0" borderId="8" xfId="0" applyBorder="1" applyAlignment="1">
      <alignment horizontal="center" vertical="top"/>
    </xf>
    <xf numFmtId="0" fontId="0" fillId="0" borderId="0" xfId="0" applyBorder="1" applyAlignment="1">
      <alignment horizontal="center" vertical="top"/>
    </xf>
    <xf numFmtId="0" fontId="6" fillId="0" borderId="11" xfId="0" applyFont="1" applyBorder="1" applyAlignment="1">
      <alignment horizontal="center" vertical="top"/>
    </xf>
    <xf numFmtId="0" fontId="6" fillId="0" borderId="8" xfId="0" applyFont="1" applyBorder="1" applyAlignment="1">
      <alignment horizontal="center" vertical="top"/>
    </xf>
    <xf numFmtId="0" fontId="5" fillId="0" borderId="0" xfId="0" applyFont="1" applyBorder="1" applyAlignment="1">
      <alignment horizontal="center" vertical="top"/>
    </xf>
    <xf numFmtId="0" fontId="6" fillId="0" borderId="0" xfId="0" applyFont="1" applyBorder="1" applyAlignment="1">
      <alignment horizontal="center" vertical="top"/>
    </xf>
    <xf numFmtId="0" fontId="1" fillId="0" borderId="1" xfId="0" applyFont="1" applyBorder="1" applyAlignment="1">
      <alignment horizontal="center"/>
    </xf>
    <xf numFmtId="0" fontId="5" fillId="0" borderId="0" xfId="0" applyFont="1" applyAlignment="1">
      <alignment horizontal="center"/>
    </xf>
    <xf numFmtId="0" fontId="6" fillId="0" borderId="0" xfId="0" applyFont="1" applyAlignment="1">
      <alignment/>
    </xf>
    <xf numFmtId="0" fontId="1" fillId="0" borderId="1" xfId="0" applyFont="1" applyFill="1" applyBorder="1" applyAlignment="1">
      <alignment vertical="top" wrapText="1"/>
    </xf>
    <xf numFmtId="0" fontId="1" fillId="0" borderId="5" xfId="0" applyFont="1" applyBorder="1" applyAlignment="1">
      <alignment horizontal="justify" vertical="top" wrapText="1"/>
    </xf>
    <xf numFmtId="0" fontId="1" fillId="0" borderId="14" xfId="0" applyFont="1" applyFill="1" applyBorder="1" applyAlignment="1">
      <alignment horizontal="center" vertical="top" wrapText="1"/>
    </xf>
    <xf numFmtId="0" fontId="1" fillId="0" borderId="1" xfId="0" applyFont="1" applyBorder="1" applyAlignment="1">
      <alignment horizontal="left" wrapText="1"/>
    </xf>
    <xf numFmtId="0" fontId="1" fillId="0" borderId="0" xfId="0" applyFont="1" applyBorder="1" applyAlignment="1">
      <alignment horizontal="justify" vertical="top" wrapText="1"/>
    </xf>
    <xf numFmtId="0" fontId="1" fillId="0" borderId="12" xfId="0" applyFont="1" applyBorder="1" applyAlignment="1">
      <alignment horizontal="justify" vertical="top" wrapText="1"/>
    </xf>
    <xf numFmtId="0" fontId="1" fillId="0" borderId="1" xfId="0" applyFont="1" applyBorder="1" applyAlignment="1">
      <alignment horizontal="justify"/>
    </xf>
    <xf numFmtId="0" fontId="6" fillId="0" borderId="1" xfId="0" applyFont="1" applyBorder="1" applyAlignment="1">
      <alignment/>
    </xf>
    <xf numFmtId="0" fontId="1" fillId="0" borderId="0" xfId="0" applyFont="1" applyAlignment="1">
      <alignment horizontal="justify"/>
    </xf>
    <xf numFmtId="0" fontId="2"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right" vertical="top"/>
    </xf>
    <xf numFmtId="0" fontId="1" fillId="0" borderId="0" xfId="0" applyFont="1" applyAlignment="1">
      <alignment horizontal="right" vertical="top"/>
    </xf>
    <xf numFmtId="0" fontId="1" fillId="0" borderId="0" xfId="0" applyFont="1" applyAlignment="1">
      <alignment horizontal="center" vertical="top"/>
    </xf>
    <xf numFmtId="0" fontId="1" fillId="0" borderId="12" xfId="0" applyFont="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0" borderId="4" xfId="0" applyFont="1" applyBorder="1" applyAlignment="1">
      <alignment horizontal="justify" vertical="top" wrapText="1"/>
    </xf>
    <xf numFmtId="0" fontId="1" fillId="0" borderId="0" xfId="0" applyNumberFormat="1" applyFont="1" applyBorder="1" applyAlignment="1">
      <alignment horizontal="center" vertical="top"/>
    </xf>
    <xf numFmtId="0" fontId="12" fillId="0" borderId="0" xfId="0" applyFont="1" applyAlignment="1">
      <alignment horizontal="center" vertical="top"/>
    </xf>
    <xf numFmtId="0" fontId="2" fillId="0" borderId="1" xfId="0" applyFont="1" applyBorder="1" applyAlignment="1">
      <alignment horizontal="center" vertical="top"/>
    </xf>
    <xf numFmtId="184" fontId="2" fillId="0" borderId="1" xfId="0" applyNumberFormat="1" applyFont="1" applyBorder="1" applyAlignment="1">
      <alignment horizontal="center" vertical="top"/>
    </xf>
    <xf numFmtId="1" fontId="2" fillId="0" borderId="1" xfId="0" applyNumberFormat="1" applyFont="1" applyBorder="1" applyAlignment="1">
      <alignment horizontal="center" vertical="top"/>
    </xf>
    <xf numFmtId="184" fontId="2"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11" fillId="0" borderId="1" xfId="0" applyFont="1" applyBorder="1" applyAlignment="1">
      <alignment horizontal="center" vertical="top"/>
    </xf>
    <xf numFmtId="0" fontId="1" fillId="0" borderId="0" xfId="0" applyFont="1" applyAlignment="1">
      <alignment vertical="top"/>
    </xf>
    <xf numFmtId="0" fontId="2" fillId="0" borderId="0" xfId="0" applyFont="1" applyAlignment="1">
      <alignment horizontal="center" vertical="top"/>
    </xf>
    <xf numFmtId="2" fontId="1" fillId="0" borderId="1" xfId="0" applyNumberFormat="1" applyFont="1" applyBorder="1" applyAlignment="1">
      <alignment horizontal="center" vertical="top" wrapText="1"/>
    </xf>
    <xf numFmtId="2" fontId="1" fillId="0" borderId="9" xfId="0" applyNumberFormat="1" applyFont="1" applyBorder="1" applyAlignment="1">
      <alignment horizontal="center" vertical="top" wrapText="1"/>
    </xf>
    <xf numFmtId="2" fontId="1" fillId="0" borderId="1" xfId="0" applyNumberFormat="1" applyFont="1" applyBorder="1" applyAlignment="1">
      <alignment horizontal="center" vertical="top"/>
    </xf>
    <xf numFmtId="184" fontId="1" fillId="0" borderId="1" xfId="0" applyNumberFormat="1" applyFont="1" applyBorder="1" applyAlignment="1">
      <alignment horizontal="center" vertical="top"/>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5" fillId="0" borderId="2"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1" fillId="0" borderId="18" xfId="0" applyFont="1" applyBorder="1" applyAlignment="1">
      <alignment horizontal="center" vertical="top" wrapText="1"/>
    </xf>
    <xf numFmtId="0" fontId="1" fillId="0" borderId="17" xfId="0" applyFont="1" applyBorder="1" applyAlignment="1">
      <alignment horizontal="center" vertical="top" wrapText="1"/>
    </xf>
    <xf numFmtId="0" fontId="5" fillId="0" borderId="20" xfId="0" applyFont="1" applyBorder="1" applyAlignment="1">
      <alignment horizontal="center" vertical="top"/>
    </xf>
    <xf numFmtId="0" fontId="1" fillId="0" borderId="17" xfId="0" applyFont="1" applyFill="1" applyBorder="1" applyAlignment="1">
      <alignment horizontal="center" vertical="top"/>
    </xf>
    <xf numFmtId="0" fontId="13" fillId="0" borderId="0" xfId="0" applyFont="1" applyBorder="1" applyAlignment="1">
      <alignment horizontal="center" vertical="top" wrapText="1"/>
    </xf>
    <xf numFmtId="0" fontId="14"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horizontal="center"/>
    </xf>
    <xf numFmtId="0" fontId="14" fillId="0" borderId="0" xfId="0" applyFont="1" applyFill="1" applyBorder="1" applyAlignment="1">
      <alignment horizontal="center"/>
    </xf>
    <xf numFmtId="0" fontId="14" fillId="0" borderId="21" xfId="0" applyFont="1" applyFill="1" applyBorder="1" applyAlignment="1">
      <alignment horizontal="center"/>
    </xf>
    <xf numFmtId="0" fontId="14" fillId="0" borderId="22" xfId="0" applyFont="1" applyFill="1" applyBorder="1" applyAlignment="1">
      <alignment/>
    </xf>
    <xf numFmtId="0" fontId="14" fillId="0" borderId="23" xfId="0" applyFont="1" applyFill="1" applyBorder="1" applyAlignment="1">
      <alignment/>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6" fillId="0" borderId="23" xfId="0" applyFont="1" applyFill="1" applyBorder="1" applyAlignment="1">
      <alignment horizontal="center"/>
    </xf>
    <xf numFmtId="0" fontId="14" fillId="0" borderId="25" xfId="0" applyFont="1" applyFill="1" applyBorder="1" applyAlignment="1">
      <alignment horizontal="center"/>
    </xf>
    <xf numFmtId="0" fontId="14" fillId="0" borderId="26" xfId="0" applyFont="1" applyFill="1" applyBorder="1" applyAlignment="1">
      <alignment/>
    </xf>
    <xf numFmtId="0" fontId="14" fillId="0" borderId="5" xfId="0" applyFont="1" applyFill="1" applyBorder="1" applyAlignment="1">
      <alignment/>
    </xf>
    <xf numFmtId="0" fontId="15" fillId="0" borderId="5" xfId="0" applyFont="1" applyFill="1" applyBorder="1" applyAlignment="1">
      <alignment horizontal="center"/>
    </xf>
    <xf numFmtId="0" fontId="15" fillId="0" borderId="16" xfId="0" applyFont="1" applyFill="1" applyBorder="1" applyAlignment="1">
      <alignment horizontal="center"/>
    </xf>
    <xf numFmtId="0" fontId="16" fillId="0" borderId="5" xfId="0" applyFont="1" applyFill="1" applyBorder="1" applyAlignment="1">
      <alignment horizontal="center"/>
    </xf>
    <xf numFmtId="0" fontId="0" fillId="0" borderId="0" xfId="0" applyBorder="1" applyAlignment="1">
      <alignmen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Alignment="1">
      <alignment horizontal="center"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27" xfId="0" applyFont="1" applyBorder="1" applyAlignment="1">
      <alignment horizontal="center" vertical="top" wrapText="1"/>
    </xf>
    <xf numFmtId="0" fontId="14" fillId="0" borderId="28" xfId="0" applyFont="1" applyFill="1" applyBorder="1" applyAlignment="1">
      <alignment horizontal="center"/>
    </xf>
    <xf numFmtId="0" fontId="17" fillId="0" borderId="29" xfId="0" applyFont="1" applyFill="1" applyBorder="1" applyAlignment="1">
      <alignment/>
    </xf>
    <xf numFmtId="0" fontId="14" fillId="0" borderId="30" xfId="0" applyFont="1" applyFill="1" applyBorder="1" applyAlignment="1">
      <alignment/>
    </xf>
    <xf numFmtId="0" fontId="17" fillId="0" borderId="23" xfId="0" applyFont="1" applyFill="1" applyBorder="1" applyAlignment="1">
      <alignment horizontal="center"/>
    </xf>
    <xf numFmtId="0" fontId="17" fillId="0" borderId="0" xfId="0" applyFont="1" applyFill="1" applyBorder="1" applyAlignment="1">
      <alignment horizontal="center"/>
    </xf>
    <xf numFmtId="0" fontId="17" fillId="0" borderId="12" xfId="0" applyFont="1" applyFill="1" applyBorder="1" applyAlignment="1">
      <alignment horizontal="center"/>
    </xf>
    <xf numFmtId="0" fontId="18" fillId="0" borderId="31" xfId="0" applyFont="1" applyFill="1" applyBorder="1" applyAlignment="1">
      <alignment horizontal="center"/>
    </xf>
    <xf numFmtId="0" fontId="19" fillId="0" borderId="0" xfId="0" applyFont="1" applyBorder="1" applyAlignment="1">
      <alignment/>
    </xf>
    <xf numFmtId="0" fontId="14" fillId="0" borderId="32" xfId="0" applyFont="1" applyFill="1" applyBorder="1" applyAlignment="1">
      <alignment horizontal="center"/>
    </xf>
    <xf numFmtId="0" fontId="17" fillId="0" borderId="18" xfId="0" applyFont="1" applyFill="1" applyBorder="1" applyAlignment="1">
      <alignment/>
    </xf>
    <xf numFmtId="0" fontId="14" fillId="0" borderId="9" xfId="0" applyFont="1" applyFill="1" applyBorder="1" applyAlignment="1">
      <alignment/>
    </xf>
    <xf numFmtId="0" fontId="17" fillId="0" borderId="33" xfId="0" applyFont="1" applyFill="1" applyBorder="1" applyAlignment="1">
      <alignment horizontal="center"/>
    </xf>
    <xf numFmtId="0" fontId="17" fillId="0" borderId="10" xfId="0" applyFont="1" applyFill="1" applyBorder="1" applyAlignment="1">
      <alignment horizontal="center"/>
    </xf>
    <xf numFmtId="0" fontId="18" fillId="0" borderId="33" xfId="0" applyFont="1" applyFill="1" applyBorder="1" applyAlignment="1">
      <alignment horizontal="center"/>
    </xf>
    <xf numFmtId="0" fontId="14" fillId="0" borderId="34" xfId="0" applyFont="1" applyFill="1" applyBorder="1" applyAlignment="1">
      <alignment horizontal="center"/>
    </xf>
    <xf numFmtId="0" fontId="17" fillId="0" borderId="35" xfId="0" applyFont="1" applyFill="1" applyBorder="1" applyAlignment="1">
      <alignment/>
    </xf>
    <xf numFmtId="0" fontId="14" fillId="0" borderId="36" xfId="0" applyFont="1" applyFill="1" applyBorder="1" applyAlignment="1">
      <alignment/>
    </xf>
    <xf numFmtId="0" fontId="17" fillId="0" borderId="37" xfId="0" applyFont="1" applyFill="1" applyBorder="1" applyAlignment="1">
      <alignment horizontal="center"/>
    </xf>
    <xf numFmtId="0" fontId="17" fillId="0" borderId="38" xfId="0" applyFont="1" applyFill="1" applyBorder="1" applyAlignment="1">
      <alignment horizontal="center"/>
    </xf>
    <xf numFmtId="0" fontId="18" fillId="0" borderId="37" xfId="0" applyFont="1" applyFill="1" applyBorder="1" applyAlignment="1">
      <alignment horizontal="center"/>
    </xf>
    <xf numFmtId="0" fontId="14" fillId="0" borderId="39" xfId="0" applyFont="1" applyFill="1" applyBorder="1" applyAlignment="1">
      <alignment horizontal="center"/>
    </xf>
    <xf numFmtId="0" fontId="17" fillId="0" borderId="40" xfId="0" applyFont="1" applyFill="1" applyBorder="1" applyAlignment="1">
      <alignment/>
    </xf>
    <xf numFmtId="0" fontId="14" fillId="0" borderId="41" xfId="0" applyFont="1" applyFill="1" applyBorder="1" applyAlignment="1">
      <alignment/>
    </xf>
    <xf numFmtId="0" fontId="17" fillId="0" borderId="24" xfId="0" applyFont="1" applyFill="1" applyBorder="1" applyAlignment="1">
      <alignment horizontal="center"/>
    </xf>
    <xf numFmtId="0" fontId="14" fillId="0" borderId="42" xfId="0" applyFont="1" applyFill="1" applyBorder="1" applyAlignment="1">
      <alignment horizontal="center"/>
    </xf>
    <xf numFmtId="0" fontId="17" fillId="0" borderId="19" xfId="0" applyFont="1" applyFill="1" applyBorder="1" applyAlignment="1">
      <alignment/>
    </xf>
    <xf numFmtId="0" fontId="14" fillId="0" borderId="43" xfId="0" applyFont="1" applyFill="1" applyBorder="1" applyAlignment="1">
      <alignment/>
    </xf>
    <xf numFmtId="16" fontId="14" fillId="0" borderId="28" xfId="0" applyNumberFormat="1" applyFont="1" applyFill="1" applyBorder="1" applyAlignment="1">
      <alignment horizontal="center"/>
    </xf>
    <xf numFmtId="0" fontId="17" fillId="0" borderId="23" xfId="0" applyFont="1" applyFill="1" applyBorder="1" applyAlignment="1">
      <alignment/>
    </xf>
    <xf numFmtId="0" fontId="14" fillId="0" borderId="44" xfId="0" applyFont="1" applyFill="1" applyBorder="1" applyAlignment="1">
      <alignment/>
    </xf>
    <xf numFmtId="0" fontId="17" fillId="0" borderId="12" xfId="0" applyFont="1" applyFill="1" applyBorder="1" applyAlignment="1">
      <alignment/>
    </xf>
    <xf numFmtId="0" fontId="14" fillId="0" borderId="10" xfId="0" applyFont="1" applyFill="1" applyBorder="1" applyAlignment="1">
      <alignment/>
    </xf>
    <xf numFmtId="0" fontId="17" fillId="0" borderId="5" xfId="0" applyFont="1" applyFill="1" applyBorder="1" applyAlignment="1">
      <alignment/>
    </xf>
    <xf numFmtId="0" fontId="14" fillId="0" borderId="38" xfId="0" applyFont="1" applyFill="1" applyBorder="1" applyAlignment="1">
      <alignment/>
    </xf>
    <xf numFmtId="0" fontId="14" fillId="0" borderId="45" xfId="0" applyFont="1" applyFill="1" applyBorder="1" applyAlignment="1">
      <alignment horizontal="center"/>
    </xf>
    <xf numFmtId="0" fontId="17" fillId="0" borderId="46" xfId="0" applyFont="1" applyFill="1" applyBorder="1" applyAlignment="1">
      <alignment/>
    </xf>
    <xf numFmtId="0" fontId="17" fillId="0" borderId="47" xfId="0" applyFont="1" applyFill="1" applyBorder="1" applyAlignment="1">
      <alignment horizontal="center"/>
    </xf>
    <xf numFmtId="0" fontId="18" fillId="0" borderId="23" xfId="0" applyFont="1" applyFill="1" applyBorder="1" applyAlignment="1">
      <alignment horizontal="center"/>
    </xf>
    <xf numFmtId="0" fontId="17" fillId="0" borderId="5" xfId="0" applyFont="1" applyFill="1" applyBorder="1" applyAlignment="1">
      <alignment horizontal="center"/>
    </xf>
    <xf numFmtId="0" fontId="18" fillId="0" borderId="5" xfId="0" applyFont="1" applyFill="1" applyBorder="1" applyAlignment="1">
      <alignment horizontal="center"/>
    </xf>
    <xf numFmtId="0" fontId="17" fillId="0" borderId="32" xfId="0" applyFont="1" applyFill="1" applyBorder="1" applyAlignment="1">
      <alignment horizontal="center"/>
    </xf>
    <xf numFmtId="0" fontId="17" fillId="0" borderId="42" xfId="0" applyFont="1" applyFill="1" applyBorder="1" applyAlignment="1">
      <alignment horizontal="center"/>
    </xf>
    <xf numFmtId="0" fontId="14" fillId="0" borderId="0" xfId="0" applyFont="1" applyFill="1" applyAlignment="1">
      <alignment/>
    </xf>
    <xf numFmtId="0" fontId="19" fillId="0" borderId="0" xfId="0" applyFont="1" applyFill="1" applyBorder="1" applyAlignment="1">
      <alignment horizontal="center"/>
    </xf>
    <xf numFmtId="0" fontId="19" fillId="0" borderId="0" xfId="0" applyFont="1" applyBorder="1" applyAlignment="1">
      <alignment/>
    </xf>
    <xf numFmtId="0" fontId="13" fillId="0" borderId="0" xfId="0" applyFont="1" applyFill="1" applyAlignment="1">
      <alignment horizontal="center"/>
    </xf>
    <xf numFmtId="0" fontId="13" fillId="0" borderId="0" xfId="0" applyFont="1" applyFill="1" applyAlignment="1">
      <alignment/>
    </xf>
    <xf numFmtId="0" fontId="13" fillId="0" borderId="0" xfId="0" applyFont="1" applyFill="1" applyBorder="1" applyAlignment="1">
      <alignment horizontal="center"/>
    </xf>
    <xf numFmtId="0" fontId="0" fillId="0" borderId="1" xfId="0" applyFont="1" applyBorder="1" applyAlignment="1">
      <alignment/>
    </xf>
    <xf numFmtId="0" fontId="6" fillId="0" borderId="1" xfId="0" applyFont="1" applyBorder="1" applyAlignment="1">
      <alignment horizontal="center"/>
    </xf>
    <xf numFmtId="0" fontId="6" fillId="0" borderId="1" xfId="0" applyFont="1" applyBorder="1" applyAlignment="1">
      <alignment/>
    </xf>
    <xf numFmtId="185" fontId="0" fillId="0" borderId="1" xfId="0" applyNumberFormat="1" applyFont="1" applyBorder="1" applyAlignment="1">
      <alignment/>
    </xf>
    <xf numFmtId="0" fontId="6" fillId="0" borderId="1" xfId="0" applyFont="1" applyFill="1" applyBorder="1" applyAlignment="1">
      <alignment/>
    </xf>
    <xf numFmtId="0" fontId="6" fillId="0" borderId="1" xfId="0" applyFont="1" applyBorder="1" applyAlignment="1">
      <alignment wrapText="1"/>
    </xf>
    <xf numFmtId="0" fontId="6" fillId="0" borderId="1" xfId="0" applyFont="1" applyFill="1" applyBorder="1" applyAlignment="1">
      <alignment/>
    </xf>
    <xf numFmtId="0" fontId="1" fillId="0" borderId="9" xfId="0" applyFont="1" applyBorder="1" applyAlignment="1">
      <alignment horizontal="center" vertical="top" wrapText="1"/>
    </xf>
    <xf numFmtId="0" fontId="2" fillId="0" borderId="11" xfId="0" applyFont="1" applyBorder="1" applyAlignment="1">
      <alignment horizontal="center" vertical="top"/>
    </xf>
    <xf numFmtId="0" fontId="2" fillId="0" borderId="1" xfId="0" applyFont="1" applyBorder="1" applyAlignment="1">
      <alignment horizontal="center" vertical="top" wrapText="1"/>
    </xf>
    <xf numFmtId="0" fontId="5" fillId="0" borderId="8" xfId="0" applyFont="1" applyBorder="1" applyAlignment="1">
      <alignment horizontal="center"/>
    </xf>
    <xf numFmtId="0" fontId="9" fillId="0" borderId="8" xfId="0" applyFont="1" applyBorder="1" applyAlignment="1">
      <alignment horizontal="center"/>
    </xf>
    <xf numFmtId="0" fontId="9" fillId="0" borderId="0" xfId="0" applyFont="1" applyAlignment="1">
      <alignment horizontal="center" vertical="top"/>
    </xf>
    <xf numFmtId="0" fontId="1" fillId="0" borderId="1" xfId="0" applyFont="1" applyBorder="1" applyAlignment="1">
      <alignment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5" fillId="0" borderId="48" xfId="0" applyFont="1" applyBorder="1" applyAlignment="1">
      <alignment horizontal="center" vertical="top" wrapText="1"/>
    </xf>
    <xf numFmtId="0" fontId="5" fillId="0" borderId="0" xfId="0" applyFont="1" applyBorder="1" applyAlignment="1">
      <alignment horizontal="center" vertical="top" wrapText="1"/>
    </xf>
    <xf numFmtId="0" fontId="1" fillId="0" borderId="23" xfId="0" applyFont="1" applyBorder="1" applyAlignment="1">
      <alignment horizontal="center" vertical="top" wrapText="1"/>
    </xf>
    <xf numFmtId="0" fontId="1" fillId="0" borderId="5" xfId="0" applyFont="1" applyBorder="1" applyAlignment="1">
      <alignment horizontal="center" vertical="top" wrapText="1"/>
    </xf>
    <xf numFmtId="0" fontId="2" fillId="0" borderId="9" xfId="0" applyFont="1" applyBorder="1" applyAlignment="1">
      <alignment horizontal="center" vertical="top"/>
    </xf>
    <xf numFmtId="0" fontId="2" fillId="0" borderId="10" xfId="0" applyFont="1" applyBorder="1" applyAlignment="1">
      <alignment horizontal="center" vertical="top"/>
    </xf>
    <xf numFmtId="0" fontId="1" fillId="0" borderId="47" xfId="0" applyFont="1" applyBorder="1" applyAlignment="1">
      <alignment horizontal="center" vertical="top" wrapText="1"/>
    </xf>
    <xf numFmtId="0" fontId="1" fillId="0" borderId="49" xfId="0" applyFont="1" applyBorder="1" applyAlignment="1">
      <alignment horizontal="center" vertical="top" wrapText="1"/>
    </xf>
    <xf numFmtId="0" fontId="1" fillId="0" borderId="1" xfId="0" applyFont="1" applyBorder="1" applyAlignment="1">
      <alignment horizontal="center" vertical="top" wrapText="1"/>
    </xf>
    <xf numFmtId="0" fontId="3" fillId="0" borderId="16" xfId="0" applyFont="1" applyBorder="1" applyAlignment="1">
      <alignment horizontal="center" vertical="top" wrapText="1"/>
    </xf>
    <xf numFmtId="0" fontId="3" fillId="0" borderId="50" xfId="0" applyFont="1" applyBorder="1" applyAlignment="1">
      <alignment horizontal="center" vertical="top" wrapText="1"/>
    </xf>
    <xf numFmtId="0" fontId="1" fillId="0" borderId="0" xfId="0" applyFont="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3" fillId="0" borderId="6" xfId="0" applyFont="1" applyBorder="1" applyAlignment="1">
      <alignment horizontal="center" vertical="top" wrapText="1"/>
    </xf>
    <xf numFmtId="0" fontId="3" fillId="0" borderId="15"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Border="1" applyAlignment="1">
      <alignment horizontal="center" vertical="top"/>
    </xf>
    <xf numFmtId="0" fontId="3" fillId="0" borderId="51" xfId="0" applyFont="1" applyBorder="1" applyAlignment="1">
      <alignment horizontal="center" vertical="top"/>
    </xf>
    <xf numFmtId="0" fontId="3" fillId="0" borderId="1" xfId="0" applyFont="1" applyBorder="1" applyAlignment="1">
      <alignment horizontal="center" vertical="top"/>
    </xf>
    <xf numFmtId="0" fontId="1" fillId="0" borderId="15" xfId="0" applyFont="1" applyBorder="1" applyAlignment="1">
      <alignment horizontal="center" vertical="top" wrapText="1"/>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11" xfId="0" applyFont="1" applyBorder="1" applyAlignment="1">
      <alignment horizontal="center" vertical="top"/>
    </xf>
    <xf numFmtId="0" fontId="3" fillId="0" borderId="8" xfId="0" applyFont="1" applyBorder="1" applyAlignment="1">
      <alignment horizontal="center" vertical="top"/>
    </xf>
    <xf numFmtId="0" fontId="5" fillId="0" borderId="48" xfId="0" applyFont="1" applyBorder="1" applyAlignment="1">
      <alignment horizontal="center"/>
    </xf>
    <xf numFmtId="0" fontId="5" fillId="0" borderId="0" xfId="0" applyFont="1" applyAlignment="1">
      <alignment horizontal="center" vertical="top"/>
    </xf>
    <xf numFmtId="0" fontId="5" fillId="0" borderId="48" xfId="0" applyFont="1" applyBorder="1" applyAlignment="1">
      <alignment horizontal="center" vertical="top"/>
    </xf>
    <xf numFmtId="0" fontId="5" fillId="0" borderId="0" xfId="0" applyFont="1" applyAlignment="1">
      <alignment horizontal="center"/>
    </xf>
    <xf numFmtId="0" fontId="5" fillId="0" borderId="0" xfId="0" applyFont="1" applyBorder="1" applyAlignment="1">
      <alignment horizontal="center"/>
    </xf>
    <xf numFmtId="0" fontId="6" fillId="0" borderId="52" xfId="0" applyFont="1" applyBorder="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1" fillId="0" borderId="30" xfId="0" applyFont="1" applyBorder="1" applyAlignment="1">
      <alignment horizontal="center" vertical="top" wrapText="1"/>
    </xf>
    <xf numFmtId="0" fontId="1" fillId="0" borderId="53" xfId="0" applyFont="1" applyBorder="1" applyAlignment="1">
      <alignment horizontal="center" vertical="top" wrapText="1"/>
    </xf>
    <xf numFmtId="0" fontId="1" fillId="0" borderId="9"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3"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15" xfId="0" applyFont="1" applyBorder="1" applyAlignment="1">
      <alignment horizontal="center" vertical="top" wrapText="1"/>
    </xf>
    <xf numFmtId="0" fontId="5" fillId="0" borderId="40" xfId="0" applyFont="1" applyBorder="1" applyAlignment="1">
      <alignment horizontal="center" vertical="top"/>
    </xf>
    <xf numFmtId="0" fontId="5" fillId="0" borderId="54" xfId="0" applyFont="1" applyBorder="1" applyAlignment="1">
      <alignment horizontal="center" vertical="top"/>
    </xf>
    <xf numFmtId="0" fontId="1" fillId="0" borderId="16" xfId="0" applyFont="1" applyBorder="1" applyAlignment="1">
      <alignment horizontal="center" wrapText="1"/>
    </xf>
    <xf numFmtId="0" fontId="1" fillId="0" borderId="23" xfId="0" applyFont="1" applyBorder="1" applyAlignment="1">
      <alignment horizontal="justify" vertical="top" wrapText="1"/>
    </xf>
    <xf numFmtId="0" fontId="1" fillId="0" borderId="5" xfId="0" applyFont="1" applyBorder="1" applyAlignment="1">
      <alignment horizontal="justify" vertical="top" wrapText="1"/>
    </xf>
    <xf numFmtId="0" fontId="5" fillId="0" borderId="36" xfId="0" applyFont="1" applyBorder="1" applyAlignment="1">
      <alignment horizontal="center" vertical="top" wrapText="1"/>
    </xf>
    <xf numFmtId="0" fontId="5" fillId="0" borderId="52" xfId="0" applyFont="1" applyBorder="1" applyAlignment="1">
      <alignment horizontal="center" vertical="top" wrapText="1"/>
    </xf>
    <xf numFmtId="0" fontId="5" fillId="0" borderId="55" xfId="0" applyFont="1" applyBorder="1" applyAlignment="1">
      <alignment horizontal="center" vertical="top" wrapText="1"/>
    </xf>
    <xf numFmtId="0" fontId="5" fillId="0" borderId="30" xfId="0" applyFont="1" applyBorder="1" applyAlignment="1">
      <alignment horizontal="center" vertical="top" wrapText="1"/>
    </xf>
    <xf numFmtId="0" fontId="5" fillId="0" borderId="53" xfId="0" applyFont="1" applyBorder="1" applyAlignment="1">
      <alignment horizontal="center" vertical="top" wrapText="1"/>
    </xf>
    <xf numFmtId="0" fontId="5" fillId="0" borderId="8" xfId="0" applyFont="1" applyBorder="1" applyAlignment="1">
      <alignment horizontal="center" vertical="top"/>
    </xf>
    <xf numFmtId="0" fontId="5" fillId="0" borderId="1" xfId="0" applyFont="1" applyBorder="1" applyAlignment="1">
      <alignment horizontal="center" vertical="top"/>
    </xf>
    <xf numFmtId="0" fontId="15" fillId="0" borderId="4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6" fillId="0" borderId="1" xfId="0" applyFont="1" applyBorder="1" applyAlignment="1">
      <alignment horizontal="center" wrapText="1"/>
    </xf>
    <xf numFmtId="0" fontId="6" fillId="0" borderId="1" xfId="0" applyFont="1" applyBorder="1" applyAlignment="1">
      <alignment horizontal="center"/>
    </xf>
    <xf numFmtId="0" fontId="20" fillId="0" borderId="1" xfId="0" applyFont="1" applyBorder="1" applyAlignment="1">
      <alignment horizontal="center" wrapText="1"/>
    </xf>
    <xf numFmtId="0" fontId="0" fillId="0" borderId="1" xfId="0" applyFont="1" applyBorder="1" applyAlignment="1">
      <alignment horizontal="center"/>
    </xf>
    <xf numFmtId="0" fontId="0" fillId="0" borderId="1" xfId="0" applyFont="1" applyBorder="1" applyAlignment="1">
      <alignment horizontal="center" wrapText="1"/>
    </xf>
    <xf numFmtId="0" fontId="5" fillId="0" borderId="1" xfId="0" applyFont="1" applyBorder="1" applyAlignment="1">
      <alignment horizontal="center" vertical="top" wrapText="1"/>
    </xf>
    <xf numFmtId="0" fontId="0" fillId="0" borderId="1" xfId="0" applyFont="1" applyBorder="1" applyAlignment="1">
      <alignment wrapText="1"/>
    </xf>
    <xf numFmtId="0" fontId="1" fillId="0" borderId="1" xfId="0" applyFont="1" applyBorder="1" applyAlignment="1">
      <alignment horizontal="center"/>
    </xf>
    <xf numFmtId="0" fontId="0" fillId="0" borderId="1" xfId="0" applyFont="1" applyBorder="1" applyAlignment="1">
      <alignment horizontal="center" vertical="top" wrapText="1"/>
    </xf>
    <xf numFmtId="0" fontId="0" fillId="0" borderId="1" xfId="0" applyFont="1" applyBorder="1" applyAlignment="1">
      <alignment wrapText="1"/>
    </xf>
    <xf numFmtId="0" fontId="0" fillId="0" borderId="1" xfId="0" applyBorder="1" applyAlignment="1">
      <alignment wrapText="1"/>
    </xf>
    <xf numFmtId="0" fontId="0" fillId="0" borderId="1" xfId="0" applyFont="1" applyBorder="1" applyAlignment="1">
      <alignment/>
    </xf>
    <xf numFmtId="0" fontId="0" fillId="0" borderId="1" xfId="0" applyBorder="1" applyAlignment="1">
      <alignment/>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21" fillId="0" borderId="1" xfId="0" applyFont="1" applyBorder="1" applyAlignment="1">
      <alignment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1" fillId="0" borderId="1" xfId="0" applyFont="1" applyBorder="1" applyAlignment="1">
      <alignment horizontal="center" vertical="top" wrapText="1"/>
    </xf>
    <xf numFmtId="0" fontId="21" fillId="0" borderId="9" xfId="0" applyFont="1" applyBorder="1" applyAlignment="1">
      <alignment horizontal="center" vertical="top"/>
    </xf>
    <xf numFmtId="0" fontId="21" fillId="0" borderId="10" xfId="0" applyFont="1" applyBorder="1" applyAlignment="1">
      <alignment horizontal="center" vertical="top"/>
    </xf>
    <xf numFmtId="0" fontId="21" fillId="0" borderId="11" xfId="0" applyFont="1" applyBorder="1" applyAlignment="1">
      <alignment horizontal="center" vertical="top"/>
    </xf>
    <xf numFmtId="0" fontId="21" fillId="0" borderId="36" xfId="0" applyFont="1" applyBorder="1" applyAlignment="1">
      <alignment horizontal="center" vertical="top" wrapText="1"/>
    </xf>
    <xf numFmtId="0" fontId="21" fillId="0" borderId="52" xfId="0" applyFont="1" applyBorder="1" applyAlignment="1">
      <alignment horizontal="center" vertical="top" wrapText="1"/>
    </xf>
    <xf numFmtId="0" fontId="21" fillId="0" borderId="55" xfId="0" applyFont="1" applyBorder="1" applyAlignment="1">
      <alignment horizontal="center" vertical="top" wrapText="1"/>
    </xf>
    <xf numFmtId="0" fontId="21" fillId="0" borderId="36" xfId="0" applyFont="1" applyBorder="1" applyAlignment="1">
      <alignment horizontal="center" vertical="top"/>
    </xf>
    <xf numFmtId="0" fontId="21" fillId="0" borderId="52" xfId="0" applyFont="1" applyBorder="1" applyAlignment="1">
      <alignment horizontal="center" vertical="top"/>
    </xf>
    <xf numFmtId="0" fontId="21" fillId="0" borderId="55" xfId="0" applyFont="1" applyBorder="1" applyAlignment="1">
      <alignment horizontal="center" vertical="top"/>
    </xf>
    <xf numFmtId="0" fontId="4" fillId="0" borderId="7" xfId="0" applyFont="1" applyBorder="1" applyAlignment="1">
      <alignment horizontal="center" vertical="top" wrapText="1"/>
    </xf>
    <xf numFmtId="0" fontId="0" fillId="0" borderId="1" xfId="0" applyFont="1" applyBorder="1" applyAlignment="1">
      <alignment horizontal="center" vertical="top"/>
    </xf>
    <xf numFmtId="0" fontId="21" fillId="0" borderId="1" xfId="0" applyFont="1" applyBorder="1" applyAlignment="1">
      <alignment horizontal="center" vertical="top"/>
    </xf>
    <xf numFmtId="0" fontId="21" fillId="0" borderId="30" xfId="0" applyFont="1" applyBorder="1" applyAlignment="1">
      <alignment horizontal="center" vertical="top" wrapText="1"/>
    </xf>
    <xf numFmtId="0" fontId="21" fillId="0" borderId="48" xfId="0" applyFont="1" applyBorder="1" applyAlignment="1">
      <alignment horizontal="center" vertical="top" wrapText="1"/>
    </xf>
    <xf numFmtId="0" fontId="21" fillId="0" borderId="53" xfId="0" applyFont="1" applyBorder="1" applyAlignment="1">
      <alignment horizontal="center" vertical="top" wrapText="1"/>
    </xf>
    <xf numFmtId="0" fontId="21" fillId="0" borderId="30" xfId="0" applyFont="1" applyBorder="1" applyAlignment="1">
      <alignment horizontal="center" vertical="top"/>
    </xf>
    <xf numFmtId="0" fontId="21" fillId="0" borderId="48" xfId="0" applyFont="1" applyBorder="1" applyAlignment="1">
      <alignment horizontal="center" vertical="top"/>
    </xf>
    <xf numFmtId="0" fontId="21" fillId="0" borderId="53" xfId="0" applyFont="1" applyBorder="1" applyAlignment="1">
      <alignment horizontal="center" vertical="top"/>
    </xf>
    <xf numFmtId="0" fontId="4" fillId="0" borderId="8" xfId="0" applyFont="1" applyBorder="1" applyAlignment="1">
      <alignment horizontal="center" vertical="top" wrapText="1"/>
    </xf>
    <xf numFmtId="0" fontId="0" fillId="0" borderId="1" xfId="0" applyBorder="1" applyAlignment="1">
      <alignment wrapText="1"/>
    </xf>
    <xf numFmtId="0" fontId="1" fillId="0" borderId="52" xfId="0" applyFont="1" applyBorder="1" applyAlignment="1">
      <alignment horizontal="center" vertical="top"/>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26"/>
  <sheetViews>
    <sheetView workbookViewId="0" topLeftCell="A1">
      <selection activeCell="F40" sqref="F40"/>
    </sheetView>
  </sheetViews>
  <sheetFormatPr defaultColWidth="9.140625" defaultRowHeight="12.75"/>
  <cols>
    <col min="1" max="1" width="50.57421875" style="3" customWidth="1"/>
    <col min="2" max="5" width="9.140625" style="3" customWidth="1"/>
    <col min="6" max="6" width="11.28125" style="3" customWidth="1"/>
    <col min="7" max="16384" width="9.140625" style="3" customWidth="1"/>
  </cols>
  <sheetData>
    <row r="1" spans="1:6" ht="15.75">
      <c r="A1" s="24"/>
      <c r="B1" s="25"/>
      <c r="C1" s="25"/>
      <c r="D1" s="25"/>
      <c r="E1" s="25"/>
      <c r="F1" s="26"/>
    </row>
    <row r="2" spans="1:6" ht="18.75">
      <c r="A2" s="210" t="s">
        <v>828</v>
      </c>
      <c r="B2" s="211"/>
      <c r="C2" s="211"/>
      <c r="D2" s="211"/>
      <c r="E2" s="211"/>
      <c r="F2" s="212"/>
    </row>
    <row r="3" spans="1:6" ht="15.75">
      <c r="A3" s="1" t="s">
        <v>777</v>
      </c>
      <c r="B3" s="1">
        <v>2004</v>
      </c>
      <c r="C3" s="1">
        <v>2005</v>
      </c>
      <c r="D3" s="1">
        <v>2006</v>
      </c>
      <c r="E3" s="2">
        <v>2007</v>
      </c>
      <c r="F3" s="2">
        <v>2008</v>
      </c>
    </row>
    <row r="4" spans="1:6" ht="15.75">
      <c r="A4" s="1" t="s">
        <v>778</v>
      </c>
      <c r="B4" s="1">
        <v>1047633</v>
      </c>
      <c r="C4" s="1">
        <v>1043426</v>
      </c>
      <c r="D4" s="1">
        <v>1036783</v>
      </c>
      <c r="E4" s="3">
        <v>1029770</v>
      </c>
      <c r="F4" s="3">
        <v>1028671</v>
      </c>
    </row>
    <row r="5" spans="1:6" ht="15.75">
      <c r="A5" s="1" t="s">
        <v>779</v>
      </c>
      <c r="B5" s="1">
        <v>834561</v>
      </c>
      <c r="C5" s="1">
        <v>839301</v>
      </c>
      <c r="D5" s="1">
        <v>840427</v>
      </c>
      <c r="E5" s="3">
        <v>839917</v>
      </c>
      <c r="F5" s="3">
        <v>841496</v>
      </c>
    </row>
    <row r="6" spans="1:6" ht="15.75">
      <c r="A6" s="1" t="s">
        <v>780</v>
      </c>
      <c r="B6" s="1">
        <v>57708</v>
      </c>
      <c r="C6" s="1">
        <v>54237</v>
      </c>
      <c r="D6" s="1">
        <v>49304</v>
      </c>
      <c r="E6" s="3">
        <v>44149</v>
      </c>
      <c r="F6" s="3">
        <v>40525</v>
      </c>
    </row>
    <row r="7" spans="1:6" ht="15.75">
      <c r="A7" s="1" t="s">
        <v>781</v>
      </c>
      <c r="B7" s="1">
        <v>155364</v>
      </c>
      <c r="C7" s="1">
        <v>149888</v>
      </c>
      <c r="D7" s="1">
        <v>147052</v>
      </c>
      <c r="E7" s="3">
        <v>145704</v>
      </c>
      <c r="F7" s="3">
        <v>146650</v>
      </c>
    </row>
    <row r="8" spans="1:4" ht="18.75" customHeight="1">
      <c r="A8" s="1" t="s">
        <v>782</v>
      </c>
      <c r="B8" s="1"/>
      <c r="C8" s="1"/>
      <c r="D8" s="1"/>
    </row>
    <row r="9" spans="1:6" ht="15.75">
      <c r="A9" s="1" t="s">
        <v>783</v>
      </c>
      <c r="B9" s="1">
        <v>10.7</v>
      </c>
      <c r="C9" s="1">
        <v>10.9</v>
      </c>
      <c r="D9" s="1">
        <v>11.2</v>
      </c>
      <c r="E9" s="3">
        <v>11.9</v>
      </c>
      <c r="F9" s="3">
        <v>12.8</v>
      </c>
    </row>
    <row r="10" spans="1:6" ht="15.75">
      <c r="A10" s="1" t="s">
        <v>784</v>
      </c>
      <c r="B10" s="1">
        <v>11.2</v>
      </c>
      <c r="C10" s="1">
        <v>10.9</v>
      </c>
      <c r="D10" s="1">
        <v>11.1</v>
      </c>
      <c r="E10" s="3">
        <v>12.6</v>
      </c>
      <c r="F10" s="3">
        <v>13.5</v>
      </c>
    </row>
    <row r="11" spans="1:4" ht="18" customHeight="1">
      <c r="A11" s="1" t="s">
        <v>785</v>
      </c>
      <c r="B11" s="1"/>
      <c r="C11" s="1"/>
      <c r="D11" s="1"/>
    </row>
    <row r="12" spans="1:6" ht="15.75">
      <c r="A12" s="1" t="s">
        <v>783</v>
      </c>
      <c r="B12" s="1">
        <v>13.2</v>
      </c>
      <c r="C12" s="1">
        <v>12.9</v>
      </c>
      <c r="D12" s="1">
        <v>12.4</v>
      </c>
      <c r="E12" s="3">
        <v>12.5</v>
      </c>
      <c r="F12" s="3">
        <v>12.4</v>
      </c>
    </row>
    <row r="13" spans="1:6" ht="15.75">
      <c r="A13" s="1" t="s">
        <v>784</v>
      </c>
      <c r="B13" s="1">
        <v>14.1</v>
      </c>
      <c r="C13" s="1">
        <v>14.2</v>
      </c>
      <c r="D13" s="1">
        <v>13.6</v>
      </c>
      <c r="E13" s="3">
        <v>13.6</v>
      </c>
      <c r="F13" s="3">
        <v>13.8</v>
      </c>
    </row>
    <row r="14" spans="1:4" ht="23.25" customHeight="1">
      <c r="A14" s="1" t="s">
        <v>786</v>
      </c>
      <c r="B14" s="1"/>
      <c r="C14" s="1"/>
      <c r="D14" s="1"/>
    </row>
    <row r="15" spans="1:6" ht="15.75">
      <c r="A15" s="1" t="s">
        <v>783</v>
      </c>
      <c r="B15" s="1">
        <v>-2.5</v>
      </c>
      <c r="C15" s="1">
        <v>-2</v>
      </c>
      <c r="D15" s="1">
        <v>-1.2</v>
      </c>
      <c r="E15" s="3">
        <v>-0.6</v>
      </c>
      <c r="F15" s="3">
        <v>0.4</v>
      </c>
    </row>
    <row r="16" spans="1:6" ht="15.75">
      <c r="A16" s="1" t="s">
        <v>784</v>
      </c>
      <c r="B16" s="1">
        <v>-2.9</v>
      </c>
      <c r="C16" s="1">
        <v>-3.3</v>
      </c>
      <c r="D16" s="1">
        <v>-2.5</v>
      </c>
      <c r="E16" s="3">
        <v>-1</v>
      </c>
      <c r="F16" s="3">
        <v>-0.3</v>
      </c>
    </row>
    <row r="17" spans="1:4" ht="35.25" customHeight="1">
      <c r="A17" s="1" t="s">
        <v>787</v>
      </c>
      <c r="B17" s="1"/>
      <c r="C17" s="1"/>
      <c r="D17" s="1"/>
    </row>
    <row r="18" spans="1:6" ht="15.75">
      <c r="A18" s="1" t="s">
        <v>783</v>
      </c>
      <c r="B18" s="1">
        <v>11.5</v>
      </c>
      <c r="C18" s="1">
        <v>10.7</v>
      </c>
      <c r="D18" s="1">
        <v>9.5</v>
      </c>
      <c r="E18" s="3">
        <v>9.1</v>
      </c>
      <c r="F18" s="3">
        <v>7.68</v>
      </c>
    </row>
    <row r="19" spans="1:5" ht="15.75">
      <c r="A19" s="1" t="s">
        <v>784</v>
      </c>
      <c r="B19" s="1">
        <v>10.6</v>
      </c>
      <c r="C19" s="1">
        <v>12</v>
      </c>
      <c r="D19" s="1">
        <v>11</v>
      </c>
      <c r="E19" s="3">
        <v>11.8</v>
      </c>
    </row>
    <row r="20" spans="1:4" ht="34.5" customHeight="1">
      <c r="A20" s="1" t="s">
        <v>1357</v>
      </c>
      <c r="B20" s="1"/>
      <c r="C20" s="1"/>
      <c r="D20" s="1"/>
    </row>
    <row r="21" spans="1:6" ht="15.75">
      <c r="A21" s="1" t="s">
        <v>829</v>
      </c>
      <c r="B21" s="1" t="s">
        <v>788</v>
      </c>
      <c r="C21" s="1" t="s">
        <v>789</v>
      </c>
      <c r="D21" s="1" t="s">
        <v>790</v>
      </c>
      <c r="E21" s="3">
        <v>189054.9</v>
      </c>
      <c r="F21" s="3">
        <v>196532</v>
      </c>
    </row>
    <row r="22" spans="1:6" ht="15.75">
      <c r="A22" s="1" t="s">
        <v>780</v>
      </c>
      <c r="B22" s="1">
        <v>182122</v>
      </c>
      <c r="C22" s="1">
        <v>222372</v>
      </c>
      <c r="D22" s="1">
        <v>229259</v>
      </c>
      <c r="E22" s="3">
        <v>251027.2</v>
      </c>
      <c r="F22" s="3">
        <v>261127.7</v>
      </c>
    </row>
    <row r="23" spans="1:6" ht="15.75">
      <c r="A23" s="1" t="s">
        <v>781</v>
      </c>
      <c r="B23" s="1" t="s">
        <v>791</v>
      </c>
      <c r="C23" s="1" t="s">
        <v>792</v>
      </c>
      <c r="D23" s="1" t="s">
        <v>793</v>
      </c>
      <c r="E23" s="3">
        <v>256651.8</v>
      </c>
      <c r="F23" s="3">
        <v>249297.6</v>
      </c>
    </row>
    <row r="24" spans="1:4" ht="22.5" customHeight="1">
      <c r="A24" s="1" t="s">
        <v>832</v>
      </c>
      <c r="B24" s="1"/>
      <c r="C24" s="1"/>
      <c r="D24" s="1"/>
    </row>
    <row r="25" spans="1:6" ht="15.75">
      <c r="A25" s="1" t="s">
        <v>829</v>
      </c>
      <c r="B25" s="1" t="s">
        <v>794</v>
      </c>
      <c r="C25" s="1" t="s">
        <v>795</v>
      </c>
      <c r="D25" s="1" t="s">
        <v>796</v>
      </c>
      <c r="E25" s="3">
        <v>69775.7</v>
      </c>
      <c r="F25" s="3">
        <v>70895.9</v>
      </c>
    </row>
    <row r="26" spans="1:6" ht="15.75">
      <c r="A26" s="1" t="s">
        <v>780</v>
      </c>
      <c r="B26" s="1">
        <v>102549</v>
      </c>
      <c r="C26" s="1">
        <v>124365</v>
      </c>
      <c r="D26" s="1">
        <v>132594</v>
      </c>
      <c r="E26" s="3">
        <v>142583.1</v>
      </c>
      <c r="F26" s="3">
        <v>147207.9</v>
      </c>
    </row>
    <row r="27" spans="1:6" ht="15.75">
      <c r="A27" s="1" t="s">
        <v>781</v>
      </c>
      <c r="B27" s="1" t="s">
        <v>797</v>
      </c>
      <c r="C27" s="1" t="s">
        <v>798</v>
      </c>
      <c r="D27" s="1" t="s">
        <v>799</v>
      </c>
      <c r="E27" s="3">
        <v>195175.8</v>
      </c>
      <c r="F27" s="3">
        <v>188681.2</v>
      </c>
    </row>
    <row r="28" spans="1:6" ht="15.75">
      <c r="A28" s="1" t="s">
        <v>800</v>
      </c>
      <c r="B28" s="1" t="s">
        <v>801</v>
      </c>
      <c r="C28" s="1" t="s">
        <v>802</v>
      </c>
      <c r="D28" s="1" t="s">
        <v>803</v>
      </c>
      <c r="E28" s="3">
        <v>22441.2</v>
      </c>
      <c r="F28" s="3">
        <v>22211.6</v>
      </c>
    </row>
    <row r="29" spans="1:6" ht="15.75">
      <c r="A29" s="1" t="s">
        <v>804</v>
      </c>
      <c r="B29" s="1" t="s">
        <v>805</v>
      </c>
      <c r="C29" s="1" t="s">
        <v>806</v>
      </c>
      <c r="D29" s="1" t="s">
        <v>807</v>
      </c>
      <c r="E29" s="3">
        <v>1554.3</v>
      </c>
      <c r="F29" s="3">
        <v>1442.4</v>
      </c>
    </row>
    <row r="30" spans="1:6" ht="31.5">
      <c r="A30" s="1" t="s">
        <v>534</v>
      </c>
      <c r="B30" s="1" t="s">
        <v>808</v>
      </c>
      <c r="C30" s="1" t="s">
        <v>809</v>
      </c>
      <c r="D30" s="1" t="s">
        <v>810</v>
      </c>
      <c r="E30" s="3">
        <v>339.7</v>
      </c>
      <c r="F30" s="3">
        <v>332.5</v>
      </c>
    </row>
    <row r="31" spans="1:6" ht="36" customHeight="1">
      <c r="A31" s="1" t="s">
        <v>531</v>
      </c>
      <c r="B31" s="1"/>
      <c r="C31" s="1"/>
      <c r="D31" s="1"/>
      <c r="F31" s="79"/>
    </row>
    <row r="32" spans="1:6" ht="23.25" customHeight="1">
      <c r="A32" s="1" t="s">
        <v>532</v>
      </c>
      <c r="B32" s="1"/>
      <c r="C32" s="1">
        <v>35.3</v>
      </c>
      <c r="D32" s="1">
        <v>35.1</v>
      </c>
      <c r="E32" s="3">
        <v>35.2</v>
      </c>
      <c r="F32" s="3">
        <v>35.2</v>
      </c>
    </row>
    <row r="33" spans="1:6" ht="19.5" customHeight="1">
      <c r="A33" s="1" t="s">
        <v>533</v>
      </c>
      <c r="B33" s="1"/>
      <c r="C33" s="1">
        <v>457.9</v>
      </c>
      <c r="D33" s="1">
        <v>452.5</v>
      </c>
      <c r="E33" s="3">
        <v>484.4</v>
      </c>
      <c r="F33" s="3">
        <v>477.2</v>
      </c>
    </row>
    <row r="34" spans="1:4" ht="31.5">
      <c r="A34" s="1" t="s">
        <v>1358</v>
      </c>
      <c r="B34" s="1"/>
      <c r="C34" s="1"/>
      <c r="D34" s="1"/>
    </row>
    <row r="35" spans="1:6" ht="20.25" customHeight="1">
      <c r="A35" s="1" t="s">
        <v>1270</v>
      </c>
      <c r="B35" s="1" t="s">
        <v>813</v>
      </c>
      <c r="C35" s="1" t="s">
        <v>814</v>
      </c>
      <c r="D35" s="1" t="s">
        <v>815</v>
      </c>
      <c r="E35" s="3">
        <v>16.3</v>
      </c>
      <c r="F35" s="3">
        <v>16.7</v>
      </c>
    </row>
    <row r="36" spans="1:6" ht="15.75">
      <c r="A36" s="1" t="s">
        <v>830</v>
      </c>
      <c r="B36" s="1"/>
      <c r="C36" s="1"/>
      <c r="D36" s="1"/>
      <c r="E36" s="3">
        <v>19.1</v>
      </c>
      <c r="F36" s="3">
        <v>19.5</v>
      </c>
    </row>
    <row r="37" spans="1:6" ht="15.75">
      <c r="A37" s="1" t="s">
        <v>831</v>
      </c>
      <c r="B37" s="1" t="s">
        <v>818</v>
      </c>
      <c r="C37" s="1" t="s">
        <v>819</v>
      </c>
      <c r="D37" s="1" t="s">
        <v>820</v>
      </c>
      <c r="E37" s="3">
        <v>3.9</v>
      </c>
      <c r="F37" s="3">
        <v>3</v>
      </c>
    </row>
    <row r="38" spans="1:6" ht="15.75">
      <c r="A38" s="1" t="s">
        <v>830</v>
      </c>
      <c r="B38" s="1"/>
      <c r="C38" s="1"/>
      <c r="D38" s="1"/>
      <c r="E38" s="3">
        <v>4</v>
      </c>
      <c r="F38" s="3">
        <v>3.2</v>
      </c>
    </row>
    <row r="39" spans="1:6" ht="31.5">
      <c r="A39" s="1" t="s">
        <v>547</v>
      </c>
      <c r="B39" s="1" t="s">
        <v>821</v>
      </c>
      <c r="C39" s="1" t="s">
        <v>822</v>
      </c>
      <c r="D39" s="1" t="s">
        <v>823</v>
      </c>
      <c r="E39" s="3">
        <v>77.4</v>
      </c>
      <c r="F39" s="3">
        <v>67.2</v>
      </c>
    </row>
    <row r="40" spans="1:6" ht="31.5">
      <c r="A40" s="1" t="s">
        <v>548</v>
      </c>
      <c r="B40" s="1" t="s">
        <v>825</v>
      </c>
      <c r="C40" s="1" t="s">
        <v>826</v>
      </c>
      <c r="D40" s="1" t="s">
        <v>827</v>
      </c>
      <c r="E40" s="3">
        <v>18.2</v>
      </c>
      <c r="F40" s="3">
        <v>21</v>
      </c>
    </row>
    <row r="41" spans="1:8" ht="15.75">
      <c r="A41" s="101"/>
      <c r="B41" s="29"/>
      <c r="C41" s="29"/>
      <c r="D41" s="29"/>
      <c r="E41" s="29"/>
      <c r="F41" s="30"/>
      <c r="G41" s="30"/>
      <c r="H41" s="26"/>
    </row>
    <row r="42" spans="1:8" ht="15.75">
      <c r="A42" s="29"/>
      <c r="B42" s="29"/>
      <c r="C42" s="29"/>
      <c r="D42" s="29"/>
      <c r="E42" s="29"/>
      <c r="F42" s="30"/>
      <c r="G42" s="30"/>
      <c r="H42" s="26"/>
    </row>
    <row r="43" spans="1:8" ht="15.75">
      <c r="A43" s="29"/>
      <c r="B43" s="29"/>
      <c r="C43" s="29"/>
      <c r="D43" s="29"/>
      <c r="E43" s="29"/>
      <c r="F43" s="30"/>
      <c r="G43" s="30"/>
      <c r="H43" s="26"/>
    </row>
    <row r="44" spans="1:8" ht="15.75">
      <c r="A44" s="29"/>
      <c r="B44" s="29"/>
      <c r="C44" s="29"/>
      <c r="D44" s="29"/>
      <c r="E44" s="29"/>
      <c r="F44" s="30"/>
      <c r="G44" s="30"/>
      <c r="H44" s="26"/>
    </row>
    <row r="45" spans="1:8" ht="15.75">
      <c r="A45" s="29"/>
      <c r="B45" s="29"/>
      <c r="C45" s="29"/>
      <c r="D45" s="29"/>
      <c r="E45" s="29"/>
      <c r="F45" s="30"/>
      <c r="G45" s="30"/>
      <c r="H45" s="26"/>
    </row>
    <row r="46" spans="1:8" ht="15.75">
      <c r="A46" s="29"/>
      <c r="B46" s="29"/>
      <c r="C46" s="29"/>
      <c r="D46" s="29"/>
      <c r="E46" s="29"/>
      <c r="F46" s="30"/>
      <c r="G46" s="30"/>
      <c r="H46" s="26"/>
    </row>
    <row r="47" spans="1:8" ht="15.75">
      <c r="A47" s="29"/>
      <c r="B47" s="29"/>
      <c r="C47" s="29"/>
      <c r="D47" s="29"/>
      <c r="E47" s="29"/>
      <c r="F47" s="30"/>
      <c r="G47" s="30">
        <v>7</v>
      </c>
      <c r="H47" s="26"/>
    </row>
    <row r="48" spans="1:8" ht="15.75">
      <c r="A48" s="29"/>
      <c r="B48" s="29"/>
      <c r="C48" s="29"/>
      <c r="D48" s="29"/>
      <c r="E48" s="29"/>
      <c r="F48" s="30"/>
      <c r="G48" s="30"/>
      <c r="H48" s="26"/>
    </row>
    <row r="49" spans="1:8" ht="15.75">
      <c r="A49" s="30"/>
      <c r="B49" s="30"/>
      <c r="C49" s="30"/>
      <c r="D49" s="30"/>
      <c r="E49" s="30"/>
      <c r="F49" s="33"/>
      <c r="G49" s="30"/>
      <c r="H49" s="26"/>
    </row>
    <row r="50" spans="1:7" ht="15.75">
      <c r="A50" s="213" t="s">
        <v>877</v>
      </c>
      <c r="B50" s="213"/>
      <c r="C50" s="213"/>
      <c r="D50" s="213"/>
      <c r="E50" s="213"/>
      <c r="F50" s="213"/>
      <c r="G50" s="28"/>
    </row>
    <row r="51" spans="1:6" ht="15.75">
      <c r="A51" s="1" t="s">
        <v>833</v>
      </c>
      <c r="B51" s="1">
        <v>2004</v>
      </c>
      <c r="C51" s="1">
        <v>2005</v>
      </c>
      <c r="D51" s="1">
        <v>2006</v>
      </c>
      <c r="E51" s="3">
        <v>2007</v>
      </c>
      <c r="F51" s="3">
        <v>2008</v>
      </c>
    </row>
    <row r="52" spans="1:6" ht="15.75">
      <c r="A52" s="4" t="s">
        <v>834</v>
      </c>
      <c r="B52" s="1">
        <v>6856.2</v>
      </c>
      <c r="C52" s="1">
        <v>6929.2</v>
      </c>
      <c r="D52" s="1">
        <v>6063.9</v>
      </c>
      <c r="E52" s="3">
        <v>6613.4</v>
      </c>
      <c r="F52" s="3">
        <v>6141.8</v>
      </c>
    </row>
    <row r="53" spans="1:6" ht="15.75">
      <c r="A53" s="4" t="s">
        <v>835</v>
      </c>
      <c r="B53" s="1">
        <v>440.9</v>
      </c>
      <c r="C53" s="1">
        <v>579.8</v>
      </c>
      <c r="D53" s="1">
        <v>546.7</v>
      </c>
      <c r="E53" s="3">
        <v>549.1</v>
      </c>
      <c r="F53" s="3">
        <v>488.9</v>
      </c>
    </row>
    <row r="54" spans="1:6" ht="30">
      <c r="A54" s="4" t="s">
        <v>836</v>
      </c>
      <c r="B54" s="1">
        <v>5770.3</v>
      </c>
      <c r="C54" s="1">
        <v>5558.1</v>
      </c>
      <c r="D54" s="1">
        <v>6004.7</v>
      </c>
      <c r="E54" s="3">
        <v>6138.5</v>
      </c>
      <c r="F54" s="3">
        <v>5947.5</v>
      </c>
    </row>
    <row r="55" spans="1:6" ht="30">
      <c r="A55" s="4" t="s">
        <v>837</v>
      </c>
      <c r="B55" s="1">
        <v>5185.2</v>
      </c>
      <c r="C55" s="1">
        <v>4923</v>
      </c>
      <c r="D55" s="1">
        <v>5302.2</v>
      </c>
      <c r="E55" s="3">
        <v>5791.9</v>
      </c>
      <c r="F55" s="3">
        <v>5545.2</v>
      </c>
    </row>
    <row r="56" spans="1:6" ht="15.75">
      <c r="A56" s="4" t="s">
        <v>838</v>
      </c>
      <c r="B56" s="1">
        <v>14023.2</v>
      </c>
      <c r="C56" s="1">
        <v>14683</v>
      </c>
      <c r="D56" s="1">
        <v>14054.9</v>
      </c>
      <c r="E56" s="3">
        <v>14196.6</v>
      </c>
      <c r="F56" s="3">
        <v>13605.2</v>
      </c>
    </row>
    <row r="57" spans="1:6" ht="15.75">
      <c r="A57" s="4" t="s">
        <v>839</v>
      </c>
      <c r="B57" s="1">
        <v>15717.3</v>
      </c>
      <c r="C57" s="1">
        <v>16110.7</v>
      </c>
      <c r="D57" s="1">
        <v>15857.7</v>
      </c>
      <c r="E57" s="3">
        <v>14722.3</v>
      </c>
      <c r="F57" s="3">
        <v>14641</v>
      </c>
    </row>
    <row r="58" spans="1:6" ht="15.75">
      <c r="A58" s="4" t="s">
        <v>840</v>
      </c>
      <c r="B58" s="1">
        <v>5813.4</v>
      </c>
      <c r="C58" s="1">
        <v>5636.2</v>
      </c>
      <c r="D58" s="1">
        <v>5764.6</v>
      </c>
      <c r="E58" s="3">
        <v>5330.7</v>
      </c>
      <c r="F58" s="3">
        <v>6112.5</v>
      </c>
    </row>
    <row r="59" spans="1:6" ht="15.75">
      <c r="A59" s="4" t="s">
        <v>841</v>
      </c>
      <c r="B59" s="1">
        <v>1950.3</v>
      </c>
      <c r="C59" s="1">
        <v>1718</v>
      </c>
      <c r="D59" s="1">
        <v>1877.6</v>
      </c>
      <c r="E59" s="3">
        <v>1936.1</v>
      </c>
      <c r="F59" s="3">
        <v>2055.2</v>
      </c>
    </row>
    <row r="60" spans="1:6" ht="15.75">
      <c r="A60" s="4" t="s">
        <v>842</v>
      </c>
      <c r="B60" s="1">
        <v>104717.3</v>
      </c>
      <c r="C60" s="1">
        <v>111323.8</v>
      </c>
      <c r="D60" s="1">
        <v>112424.2</v>
      </c>
      <c r="E60" s="3">
        <v>114770.4</v>
      </c>
      <c r="F60" s="3">
        <v>111922.9</v>
      </c>
    </row>
    <row r="61" spans="1:6" ht="15.75">
      <c r="A61" s="4" t="s">
        <v>843</v>
      </c>
      <c r="B61" s="1">
        <v>23895.5</v>
      </c>
      <c r="C61" s="1">
        <v>25619.1</v>
      </c>
      <c r="D61" s="1">
        <v>27289.7</v>
      </c>
      <c r="E61" s="3">
        <v>28221.6</v>
      </c>
      <c r="F61" s="3">
        <v>26259.8</v>
      </c>
    </row>
    <row r="62" spans="1:6" ht="15.75">
      <c r="A62" s="4" t="s">
        <v>844</v>
      </c>
      <c r="B62" s="1">
        <v>9062.6</v>
      </c>
      <c r="C62" s="1">
        <v>9920.7</v>
      </c>
      <c r="D62" s="1">
        <v>8958.1</v>
      </c>
      <c r="E62" s="3">
        <v>9332.6</v>
      </c>
      <c r="F62" s="3">
        <v>9567.7</v>
      </c>
    </row>
    <row r="63" spans="1:6" ht="15.75">
      <c r="A63" s="4" t="s">
        <v>862</v>
      </c>
      <c r="B63" s="1">
        <v>7809.4</v>
      </c>
      <c r="C63" s="1">
        <v>7893.2</v>
      </c>
      <c r="D63" s="1">
        <v>8022.3</v>
      </c>
      <c r="E63" s="3">
        <v>8283.9</v>
      </c>
      <c r="F63" s="3">
        <v>8283.7</v>
      </c>
    </row>
    <row r="64" spans="1:6" ht="15.75">
      <c r="A64" s="4" t="s">
        <v>863</v>
      </c>
      <c r="B64" s="1">
        <v>7854.5</v>
      </c>
      <c r="C64" s="1">
        <v>7621</v>
      </c>
      <c r="D64" s="1">
        <v>7922.4</v>
      </c>
      <c r="E64" s="3">
        <v>8583.8</v>
      </c>
      <c r="F64" s="3">
        <v>8191.6</v>
      </c>
    </row>
    <row r="65" spans="1:6" ht="15.75">
      <c r="A65" s="4" t="s">
        <v>864</v>
      </c>
      <c r="B65" s="1">
        <v>3.2</v>
      </c>
      <c r="C65" s="1">
        <v>26</v>
      </c>
      <c r="D65" s="1">
        <v>5.4</v>
      </c>
      <c r="E65" s="3">
        <v>4.8</v>
      </c>
      <c r="F65" s="3">
        <v>4.1</v>
      </c>
    </row>
    <row r="66" spans="1:6" ht="30">
      <c r="A66" s="4" t="s">
        <v>865</v>
      </c>
      <c r="B66" s="1">
        <v>4939.4</v>
      </c>
      <c r="C66" s="1">
        <v>6226.6</v>
      </c>
      <c r="D66" s="1">
        <v>6509.9</v>
      </c>
      <c r="E66" s="3">
        <v>6607.2</v>
      </c>
      <c r="F66" s="3">
        <v>6035.5</v>
      </c>
    </row>
    <row r="67" spans="1:6" ht="30">
      <c r="A67" s="4" t="s">
        <v>866</v>
      </c>
      <c r="B67" s="1">
        <v>1311.8</v>
      </c>
      <c r="C67" s="1">
        <v>1291</v>
      </c>
      <c r="D67" s="1">
        <v>1419.9</v>
      </c>
      <c r="E67" s="3">
        <v>1398.7</v>
      </c>
      <c r="F67" s="3">
        <v>1462.7</v>
      </c>
    </row>
    <row r="68" spans="1:6" ht="45">
      <c r="A68" s="4" t="s">
        <v>1359</v>
      </c>
      <c r="B68" s="1">
        <v>4681.3</v>
      </c>
      <c r="C68" s="1">
        <v>4322</v>
      </c>
      <c r="D68" s="1">
        <v>1464.8</v>
      </c>
      <c r="E68" s="3">
        <v>1109.1</v>
      </c>
      <c r="F68" s="3">
        <v>743.9</v>
      </c>
    </row>
    <row r="69" spans="1:6" ht="30">
      <c r="A69" s="4" t="s">
        <v>868</v>
      </c>
      <c r="B69" s="1">
        <v>20700.4</v>
      </c>
      <c r="C69" s="1">
        <v>20468.6</v>
      </c>
      <c r="D69" s="1">
        <v>21833.7</v>
      </c>
      <c r="E69" s="3">
        <v>23061.1</v>
      </c>
      <c r="F69" s="3">
        <v>22288.4</v>
      </c>
    </row>
    <row r="70" spans="1:7" ht="15.75">
      <c r="A70" s="4" t="s">
        <v>869</v>
      </c>
      <c r="B70" s="1">
        <v>248063.9</v>
      </c>
      <c r="C70" s="1">
        <v>258318.2</v>
      </c>
      <c r="D70" s="1">
        <v>251322.6</v>
      </c>
      <c r="E70" s="3">
        <v>256651.8</v>
      </c>
      <c r="F70" s="3">
        <v>249297.6</v>
      </c>
      <c r="G70" s="17"/>
    </row>
    <row r="71" spans="1:6" ht="15.75" hidden="1">
      <c r="A71" s="4" t="s">
        <v>870</v>
      </c>
      <c r="B71" s="1">
        <v>161790</v>
      </c>
      <c r="C71" s="1">
        <v>155364</v>
      </c>
      <c r="D71" s="1">
        <v>149888</v>
      </c>
      <c r="E71" s="1">
        <v>147052</v>
      </c>
      <c r="F71" s="3">
        <v>145704</v>
      </c>
    </row>
    <row r="72" spans="1:6" ht="15.75">
      <c r="A72" s="208" t="s">
        <v>876</v>
      </c>
      <c r="B72" s="208"/>
      <c r="C72" s="208"/>
      <c r="D72" s="208"/>
      <c r="E72" s="208"/>
      <c r="F72" s="208"/>
    </row>
    <row r="73" spans="1:6" ht="15.75">
      <c r="A73" s="1" t="s">
        <v>833</v>
      </c>
      <c r="B73" s="1">
        <v>2004</v>
      </c>
      <c r="C73" s="1">
        <v>2005</v>
      </c>
      <c r="D73" s="1">
        <v>2006</v>
      </c>
      <c r="E73" s="3">
        <v>2007</v>
      </c>
      <c r="F73" s="3">
        <v>2008</v>
      </c>
    </row>
    <row r="74" spans="1:6" ht="15.75">
      <c r="A74" s="4" t="s">
        <v>834</v>
      </c>
      <c r="B74" s="1">
        <v>6442.9</v>
      </c>
      <c r="C74" s="1">
        <v>6572.9</v>
      </c>
      <c r="D74" s="1">
        <v>5772.8</v>
      </c>
      <c r="E74" s="3">
        <v>6487.8</v>
      </c>
      <c r="F74" s="3">
        <v>6002</v>
      </c>
    </row>
    <row r="75" spans="1:6" ht="15.75">
      <c r="A75" s="4" t="s">
        <v>835</v>
      </c>
      <c r="B75" s="1">
        <v>234.3</v>
      </c>
      <c r="C75" s="1">
        <v>349.6</v>
      </c>
      <c r="D75" s="1">
        <v>332.5</v>
      </c>
      <c r="E75" s="3">
        <v>369.9</v>
      </c>
      <c r="F75" s="3">
        <v>270.7</v>
      </c>
    </row>
    <row r="76" spans="1:6" ht="30">
      <c r="A76" s="4" t="s">
        <v>836</v>
      </c>
      <c r="B76" s="1">
        <v>4248.7</v>
      </c>
      <c r="C76" s="1">
        <v>4213</v>
      </c>
      <c r="D76" s="1">
        <v>4292.4</v>
      </c>
      <c r="E76" s="3">
        <v>4489.9</v>
      </c>
      <c r="F76" s="3">
        <v>4441.2</v>
      </c>
    </row>
    <row r="77" spans="1:6" ht="30">
      <c r="A77" s="4" t="s">
        <v>837</v>
      </c>
      <c r="B77" s="1">
        <v>1960</v>
      </c>
      <c r="C77" s="1">
        <v>1932.8</v>
      </c>
      <c r="D77" s="1">
        <v>1985.7</v>
      </c>
      <c r="E77" s="3">
        <v>2298.5</v>
      </c>
      <c r="F77" s="3">
        <v>2154.8</v>
      </c>
    </row>
    <row r="78" spans="1:6" ht="15.75">
      <c r="A78" s="4" t="s">
        <v>838</v>
      </c>
      <c r="B78" s="1">
        <v>4078.2</v>
      </c>
      <c r="C78" s="1">
        <v>4467.3</v>
      </c>
      <c r="D78" s="1">
        <v>4995.5</v>
      </c>
      <c r="E78" s="3">
        <v>4884.6</v>
      </c>
      <c r="F78" s="3">
        <v>4972.4</v>
      </c>
    </row>
    <row r="79" spans="1:6" ht="15.75">
      <c r="A79" s="4" t="s">
        <v>839</v>
      </c>
      <c r="B79" s="1">
        <v>6545.3</v>
      </c>
      <c r="C79" s="1">
        <v>7375.5</v>
      </c>
      <c r="D79" s="1">
        <v>80904.3</v>
      </c>
      <c r="E79" s="3">
        <v>7420.5</v>
      </c>
      <c r="F79" s="3">
        <v>7267.6</v>
      </c>
    </row>
    <row r="80" spans="1:6" ht="15.75">
      <c r="A80" s="4" t="s">
        <v>840</v>
      </c>
      <c r="B80" s="1">
        <v>4609.8</v>
      </c>
      <c r="C80" s="1">
        <v>1300.3</v>
      </c>
      <c r="D80" s="1">
        <v>4353.6</v>
      </c>
      <c r="E80" s="3">
        <v>4110.4</v>
      </c>
      <c r="F80" s="3">
        <v>4363.5</v>
      </c>
    </row>
    <row r="81" spans="1:6" ht="15.75">
      <c r="A81" s="4" t="s">
        <v>841</v>
      </c>
      <c r="B81" s="1">
        <v>522</v>
      </c>
      <c r="C81" s="1">
        <v>569.1</v>
      </c>
      <c r="D81" s="1">
        <v>609.3</v>
      </c>
      <c r="E81" s="3">
        <v>626.6</v>
      </c>
      <c r="F81" s="3">
        <v>688.7</v>
      </c>
    </row>
    <row r="82" spans="1:6" ht="15.75">
      <c r="A82" s="4" t="s">
        <v>842</v>
      </c>
      <c r="B82" s="1">
        <v>93666.5</v>
      </c>
      <c r="C82" s="1">
        <v>100222.8</v>
      </c>
      <c r="D82" s="1">
        <v>99352.6</v>
      </c>
      <c r="E82" s="3">
        <v>103523.6</v>
      </c>
      <c r="F82" s="3">
        <v>100821.7</v>
      </c>
    </row>
    <row r="83" spans="1:6" ht="15.75">
      <c r="A83" s="4" t="s">
        <v>843</v>
      </c>
      <c r="B83" s="1">
        <v>8186.6</v>
      </c>
      <c r="C83" s="1">
        <v>10303.7</v>
      </c>
      <c r="D83" s="1">
        <v>11319.8</v>
      </c>
      <c r="E83" s="3">
        <v>12634.5</v>
      </c>
      <c r="F83" s="3">
        <v>10444.6</v>
      </c>
    </row>
    <row r="84" spans="1:6" ht="15.75">
      <c r="A84" s="4" t="s">
        <v>844</v>
      </c>
      <c r="B84" s="1">
        <v>7268.1</v>
      </c>
      <c r="C84" s="1">
        <v>8454.3</v>
      </c>
      <c r="D84" s="1">
        <v>7403.5</v>
      </c>
      <c r="E84" s="3">
        <v>7679.3</v>
      </c>
      <c r="F84" s="3">
        <v>8079.8</v>
      </c>
    </row>
    <row r="85" spans="1:6" ht="15.75">
      <c r="A85" s="4" t="s">
        <v>862</v>
      </c>
      <c r="B85" s="1">
        <v>3776.3</v>
      </c>
      <c r="C85" s="1">
        <v>4786.2</v>
      </c>
      <c r="D85" s="1">
        <v>4854.8</v>
      </c>
      <c r="E85" s="3">
        <v>5520.8</v>
      </c>
      <c r="F85" s="3">
        <v>5832.3</v>
      </c>
    </row>
    <row r="86" spans="1:6" ht="15.75">
      <c r="A86" s="4" t="s">
        <v>863</v>
      </c>
      <c r="B86" s="1">
        <v>3043.2</v>
      </c>
      <c r="C86" s="1">
        <v>3570</v>
      </c>
      <c r="D86" s="1">
        <v>3931.3</v>
      </c>
      <c r="E86" s="3">
        <v>4435.7</v>
      </c>
      <c r="F86" s="3">
        <v>4269.3</v>
      </c>
    </row>
    <row r="87" spans="1:6" ht="15.75">
      <c r="A87" s="4" t="s">
        <v>864</v>
      </c>
      <c r="B87" s="1">
        <v>3.2</v>
      </c>
      <c r="C87" s="1">
        <v>23.3</v>
      </c>
      <c r="D87" s="1">
        <v>5.4</v>
      </c>
      <c r="E87" s="3">
        <v>4.8</v>
      </c>
      <c r="F87" s="3">
        <v>4.1</v>
      </c>
    </row>
    <row r="88" spans="1:6" ht="30">
      <c r="A88" s="4" t="s">
        <v>865</v>
      </c>
      <c r="B88" s="1">
        <v>4939.4</v>
      </c>
      <c r="C88" s="1">
        <v>6226.6</v>
      </c>
      <c r="D88" s="1">
        <v>6510</v>
      </c>
      <c r="E88" s="3">
        <v>6607.2</v>
      </c>
      <c r="F88" s="3">
        <v>6035.5</v>
      </c>
    </row>
    <row r="89" spans="1:6" ht="30">
      <c r="A89" s="4" t="s">
        <v>866</v>
      </c>
      <c r="B89" s="1">
        <v>166</v>
      </c>
      <c r="C89" s="1">
        <v>159.4</v>
      </c>
      <c r="D89" s="1">
        <v>137.4</v>
      </c>
      <c r="E89" s="3">
        <v>166.8</v>
      </c>
      <c r="F89" s="3">
        <v>186.2</v>
      </c>
    </row>
    <row r="90" spans="1:6" ht="45">
      <c r="A90" s="4" t="s">
        <v>1359</v>
      </c>
      <c r="B90" s="1">
        <v>2684.7</v>
      </c>
      <c r="C90" s="1">
        <v>2244.3</v>
      </c>
      <c r="D90" s="1">
        <v>886.8</v>
      </c>
      <c r="E90" s="3">
        <v>853.8</v>
      </c>
      <c r="F90" s="3">
        <v>558.5</v>
      </c>
    </row>
    <row r="91" spans="1:6" ht="30">
      <c r="A91" s="4" t="s">
        <v>868</v>
      </c>
      <c r="B91" s="1">
        <v>20700.4</v>
      </c>
      <c r="C91" s="1">
        <v>10468.6</v>
      </c>
      <c r="D91" s="1">
        <v>21833.8</v>
      </c>
      <c r="E91" s="3">
        <v>23061.1</v>
      </c>
      <c r="F91" s="3">
        <v>22288.4</v>
      </c>
    </row>
    <row r="92" spans="1:7" ht="15.75">
      <c r="A92" s="4" t="s">
        <v>869</v>
      </c>
      <c r="B92" s="1">
        <v>173840.1</v>
      </c>
      <c r="C92" s="1">
        <v>187172</v>
      </c>
      <c r="D92" s="1">
        <v>186693</v>
      </c>
      <c r="E92" s="3">
        <v>195175.8</v>
      </c>
      <c r="F92" s="3">
        <v>188681.2</v>
      </c>
      <c r="G92" s="17">
        <v>8</v>
      </c>
    </row>
    <row r="93" spans="1:7" ht="15.75" hidden="1">
      <c r="A93" s="31" t="s">
        <v>870</v>
      </c>
      <c r="B93" s="21">
        <v>161790</v>
      </c>
      <c r="C93" s="21">
        <v>155364</v>
      </c>
      <c r="D93" s="21">
        <v>149888</v>
      </c>
      <c r="E93" s="21">
        <v>147052</v>
      </c>
      <c r="F93" s="27">
        <v>145704</v>
      </c>
      <c r="G93" s="27"/>
    </row>
    <row r="94" spans="1:8" ht="15.75">
      <c r="A94" s="30"/>
      <c r="B94" s="30"/>
      <c r="C94" s="30"/>
      <c r="D94" s="30"/>
      <c r="E94" s="30"/>
      <c r="F94" s="30"/>
      <c r="G94" s="30"/>
      <c r="H94" s="26"/>
    </row>
    <row r="95" spans="1:8" ht="15.75">
      <c r="A95" s="30"/>
      <c r="B95" s="30"/>
      <c r="C95" s="30"/>
      <c r="D95" s="30"/>
      <c r="E95" s="30"/>
      <c r="F95" s="33"/>
      <c r="G95" s="30"/>
      <c r="H95" s="26"/>
    </row>
    <row r="96" spans="1:7" ht="15.75">
      <c r="A96" s="213" t="s">
        <v>875</v>
      </c>
      <c r="B96" s="213"/>
      <c r="C96" s="213"/>
      <c r="D96" s="213"/>
      <c r="E96" s="213"/>
      <c r="F96" s="213"/>
      <c r="G96" s="28"/>
    </row>
    <row r="97" spans="1:6" ht="15.75">
      <c r="A97" s="1" t="s">
        <v>833</v>
      </c>
      <c r="B97" s="1">
        <v>2004</v>
      </c>
      <c r="C97" s="1">
        <v>2005</v>
      </c>
      <c r="D97" s="1">
        <v>2006</v>
      </c>
      <c r="E97" s="3">
        <v>2007</v>
      </c>
      <c r="F97" s="3">
        <v>2008</v>
      </c>
    </row>
    <row r="98" spans="1:6" ht="15.75">
      <c r="A98" s="4" t="s">
        <v>834</v>
      </c>
      <c r="B98" s="1">
        <v>3197.1</v>
      </c>
      <c r="C98" s="1">
        <v>4950.5</v>
      </c>
      <c r="D98" s="1">
        <v>2930.8</v>
      </c>
      <c r="E98" s="3">
        <v>2604.8</v>
      </c>
      <c r="F98" s="3">
        <v>2460.2</v>
      </c>
    </row>
    <row r="99" spans="1:6" ht="15.75">
      <c r="A99" s="4" t="s">
        <v>835</v>
      </c>
      <c r="B99" s="1">
        <v>481.7</v>
      </c>
      <c r="C99" s="1">
        <v>1567.1</v>
      </c>
      <c r="D99" s="1">
        <v>1894.4</v>
      </c>
      <c r="E99" s="3">
        <v>2061.2</v>
      </c>
      <c r="F99" s="3">
        <v>3126.5</v>
      </c>
    </row>
    <row r="100" spans="1:6" ht="30">
      <c r="A100" s="4" t="s">
        <v>836</v>
      </c>
      <c r="B100" s="1">
        <v>3431</v>
      </c>
      <c r="C100" s="1">
        <v>3536.3</v>
      </c>
      <c r="D100" s="1">
        <v>4050.4</v>
      </c>
      <c r="E100" s="3">
        <v>4507.5</v>
      </c>
      <c r="F100" s="3">
        <v>5285.6</v>
      </c>
    </row>
    <row r="101" spans="1:6" ht="30">
      <c r="A101" s="4" t="s">
        <v>837</v>
      </c>
      <c r="B101" s="1">
        <v>6889.9</v>
      </c>
      <c r="C101" s="1">
        <v>8499.7</v>
      </c>
      <c r="D101" s="1">
        <v>9800.4</v>
      </c>
      <c r="E101" s="3">
        <v>10645.8</v>
      </c>
      <c r="F101" s="3">
        <v>11057.4</v>
      </c>
    </row>
    <row r="102" spans="1:6" ht="15.75">
      <c r="A102" s="4" t="s">
        <v>838</v>
      </c>
      <c r="B102" s="1">
        <v>15460.6</v>
      </c>
      <c r="C102" s="1">
        <v>19097.7</v>
      </c>
      <c r="D102" s="1">
        <v>21014.5</v>
      </c>
      <c r="E102" s="3">
        <v>22548.6</v>
      </c>
      <c r="F102" s="3">
        <v>23780.4</v>
      </c>
    </row>
    <row r="103" spans="1:6" ht="15.75">
      <c r="A103" s="4" t="s">
        <v>839</v>
      </c>
      <c r="B103" s="1">
        <v>18955.8</v>
      </c>
      <c r="C103" s="1">
        <v>24879.7</v>
      </c>
      <c r="D103" s="1">
        <v>27302</v>
      </c>
      <c r="E103" s="3">
        <v>30947.5</v>
      </c>
      <c r="F103" s="3">
        <v>30467.6</v>
      </c>
    </row>
    <row r="104" spans="1:6" ht="15.75">
      <c r="A104" s="4" t="s">
        <v>840</v>
      </c>
      <c r="B104" s="1">
        <v>2590.6</v>
      </c>
      <c r="C104" s="1">
        <v>2850.4</v>
      </c>
      <c r="D104" s="1">
        <v>3508.8</v>
      </c>
      <c r="E104" s="3">
        <v>3680.7</v>
      </c>
      <c r="F104" s="3">
        <v>4604.6</v>
      </c>
    </row>
    <row r="105" spans="1:6" ht="15.75">
      <c r="A105" s="4" t="s">
        <v>841</v>
      </c>
      <c r="B105" s="1">
        <v>3417.2</v>
      </c>
      <c r="C105" s="1">
        <v>3551.1</v>
      </c>
      <c r="D105" s="1">
        <v>5322</v>
      </c>
      <c r="E105" s="3">
        <v>5112.2</v>
      </c>
      <c r="F105" s="3">
        <v>5416.4</v>
      </c>
    </row>
    <row r="106" spans="1:6" ht="15.75">
      <c r="A106" s="4" t="s">
        <v>842</v>
      </c>
      <c r="B106" s="1">
        <v>47100.9</v>
      </c>
      <c r="C106" s="1">
        <v>54875.2</v>
      </c>
      <c r="D106" s="1">
        <v>59457.7</v>
      </c>
      <c r="E106" s="3">
        <v>59867.7</v>
      </c>
      <c r="F106" s="3">
        <v>55805.1</v>
      </c>
    </row>
    <row r="107" spans="1:6" ht="15.75">
      <c r="A107" s="4" t="s">
        <v>843</v>
      </c>
      <c r="B107" s="1">
        <v>23071.3</v>
      </c>
      <c r="C107" s="1">
        <v>25340.6</v>
      </c>
      <c r="D107" s="1">
        <v>27145.9</v>
      </c>
      <c r="E107" s="3">
        <v>33189.9</v>
      </c>
      <c r="F107" s="3">
        <v>31267.1</v>
      </c>
    </row>
    <row r="108" spans="1:6" ht="15.75">
      <c r="A108" s="4" t="s">
        <v>844</v>
      </c>
      <c r="B108" s="1">
        <v>8009.3</v>
      </c>
      <c r="C108" s="1">
        <v>11324.4</v>
      </c>
      <c r="D108" s="1">
        <v>11565</v>
      </c>
      <c r="E108" s="3">
        <v>12795.3</v>
      </c>
      <c r="F108" s="3">
        <v>13280.7</v>
      </c>
    </row>
    <row r="109" spans="1:6" ht="15.75">
      <c r="A109" s="4" t="s">
        <v>862</v>
      </c>
      <c r="B109" s="1">
        <v>10055.8</v>
      </c>
      <c r="C109" s="1">
        <v>13898.3</v>
      </c>
      <c r="D109" s="1">
        <v>17083.9</v>
      </c>
      <c r="E109" s="3">
        <v>20324.4</v>
      </c>
      <c r="F109" s="3">
        <v>20570</v>
      </c>
    </row>
    <row r="110" spans="1:6" ht="15.75">
      <c r="A110" s="4" t="s">
        <v>863</v>
      </c>
      <c r="B110" s="1">
        <v>10785.3</v>
      </c>
      <c r="C110" s="1">
        <v>14005</v>
      </c>
      <c r="D110" s="1">
        <v>18191.2</v>
      </c>
      <c r="E110" s="3">
        <v>21046.9</v>
      </c>
      <c r="F110" s="3">
        <v>26583.6</v>
      </c>
    </row>
    <row r="111" spans="1:6" ht="15.75">
      <c r="A111" s="4" t="s">
        <v>864</v>
      </c>
      <c r="B111" s="1">
        <v>1278.9</v>
      </c>
      <c r="C111" s="1">
        <v>577.1</v>
      </c>
      <c r="D111" s="1">
        <v>833.6</v>
      </c>
      <c r="E111" s="3">
        <v>788.2</v>
      </c>
      <c r="F111" s="3">
        <v>814.3</v>
      </c>
    </row>
    <row r="112" spans="1:6" ht="30">
      <c r="A112" s="4" t="s">
        <v>866</v>
      </c>
      <c r="B112" s="1">
        <v>1064</v>
      </c>
      <c r="C112" s="1">
        <v>1152.3</v>
      </c>
      <c r="D112" s="1">
        <v>1184.5</v>
      </c>
      <c r="E112" s="3">
        <v>1017</v>
      </c>
      <c r="F112" s="3">
        <v>1075.9</v>
      </c>
    </row>
    <row r="113" spans="1:6" ht="60">
      <c r="A113" s="4" t="s">
        <v>867</v>
      </c>
      <c r="B113" s="1">
        <v>1762.3</v>
      </c>
      <c r="C113" s="1">
        <v>593.7</v>
      </c>
      <c r="D113" s="1">
        <v>1001.9</v>
      </c>
      <c r="E113" s="3">
        <v>668.2</v>
      </c>
      <c r="F113" s="3">
        <v>370.1</v>
      </c>
    </row>
    <row r="114" spans="1:6" ht="30">
      <c r="A114" s="4" t="s">
        <v>868</v>
      </c>
      <c r="B114" s="1">
        <v>12733</v>
      </c>
      <c r="C114" s="1">
        <v>16308</v>
      </c>
      <c r="D114" s="1">
        <v>16972.3</v>
      </c>
      <c r="E114" s="3">
        <v>19221.3</v>
      </c>
      <c r="F114" s="3">
        <v>25162.2</v>
      </c>
    </row>
    <row r="115" spans="1:6" ht="15.75">
      <c r="A115" s="1" t="s">
        <v>869</v>
      </c>
      <c r="B115" s="1">
        <v>182122</v>
      </c>
      <c r="C115" s="1">
        <v>222372</v>
      </c>
      <c r="D115" s="1">
        <v>229259.3</v>
      </c>
      <c r="E115" s="3">
        <v>142583.1</v>
      </c>
      <c r="F115" s="3">
        <v>261127.7</v>
      </c>
    </row>
    <row r="116" spans="1:6" ht="15.75" hidden="1">
      <c r="A116" s="1" t="s">
        <v>872</v>
      </c>
      <c r="B116" s="1">
        <v>57708</v>
      </c>
      <c r="C116" s="1">
        <v>54237</v>
      </c>
      <c r="D116" s="1">
        <v>49304</v>
      </c>
      <c r="E116" s="3">
        <v>44149</v>
      </c>
      <c r="F116" s="3">
        <v>44149</v>
      </c>
    </row>
    <row r="117" spans="1:4" ht="15.75">
      <c r="A117" s="1"/>
      <c r="B117" s="1"/>
      <c r="C117" s="1"/>
      <c r="D117" s="1"/>
    </row>
    <row r="118" spans="1:6" ht="15.75">
      <c r="A118" s="208" t="s">
        <v>874</v>
      </c>
      <c r="B118" s="208"/>
      <c r="C118" s="208"/>
      <c r="D118" s="208"/>
      <c r="E118" s="208"/>
      <c r="F118" s="208"/>
    </row>
    <row r="119" spans="1:6" ht="15.75">
      <c r="A119" s="1" t="s">
        <v>833</v>
      </c>
      <c r="B119" s="1">
        <v>2004</v>
      </c>
      <c r="C119" s="1">
        <v>2005</v>
      </c>
      <c r="D119" s="1">
        <v>2006</v>
      </c>
      <c r="E119" s="3">
        <v>2007</v>
      </c>
      <c r="F119" s="3">
        <v>2008</v>
      </c>
    </row>
    <row r="120" spans="1:6" ht="15.75">
      <c r="A120" s="4" t="s">
        <v>834</v>
      </c>
      <c r="B120" s="1">
        <v>2632.2</v>
      </c>
      <c r="C120" s="1">
        <v>4270.1</v>
      </c>
      <c r="D120" s="1">
        <v>2519.1</v>
      </c>
      <c r="E120" s="3">
        <v>2269.6</v>
      </c>
      <c r="F120" s="3">
        <v>2186.3</v>
      </c>
    </row>
    <row r="121" spans="1:6" ht="15.75">
      <c r="A121" s="4" t="s">
        <v>835</v>
      </c>
      <c r="B121" s="1">
        <v>298</v>
      </c>
      <c r="C121" s="1">
        <v>997.5</v>
      </c>
      <c r="D121" s="1">
        <v>990</v>
      </c>
      <c r="E121" s="3">
        <v>1021.5</v>
      </c>
      <c r="F121" s="3">
        <v>713.1</v>
      </c>
    </row>
    <row r="122" spans="1:6" ht="30">
      <c r="A122" s="4" t="s">
        <v>836</v>
      </c>
      <c r="B122" s="1">
        <v>1072.6</v>
      </c>
      <c r="C122" s="1">
        <v>980.9</v>
      </c>
      <c r="D122" s="1">
        <v>1257.5</v>
      </c>
      <c r="E122" s="3">
        <v>1404.3</v>
      </c>
      <c r="F122" s="3">
        <v>1611.4</v>
      </c>
    </row>
    <row r="123" spans="1:6" ht="30">
      <c r="A123" s="4" t="s">
        <v>837</v>
      </c>
      <c r="B123" s="1">
        <v>3096.6</v>
      </c>
      <c r="C123" s="1">
        <v>4305.2</v>
      </c>
      <c r="D123" s="1">
        <v>4583.8</v>
      </c>
      <c r="E123" s="3">
        <v>4849.5</v>
      </c>
      <c r="F123" s="3">
        <v>4836.5</v>
      </c>
    </row>
    <row r="124" spans="1:6" ht="15.75">
      <c r="A124" s="4" t="s">
        <v>838</v>
      </c>
      <c r="B124" s="1">
        <v>5475.8</v>
      </c>
      <c r="C124" s="1">
        <v>5778.3</v>
      </c>
      <c r="D124" s="1">
        <v>6532.9</v>
      </c>
      <c r="E124" s="3">
        <v>7067</v>
      </c>
      <c r="F124" s="3">
        <v>8397.3</v>
      </c>
    </row>
    <row r="125" spans="1:6" ht="15.75">
      <c r="A125" s="4" t="s">
        <v>839</v>
      </c>
      <c r="B125" s="1">
        <v>4980.3</v>
      </c>
      <c r="C125" s="1">
        <v>5887.1</v>
      </c>
      <c r="D125" s="1">
        <v>7009.6</v>
      </c>
      <c r="E125" s="3">
        <v>7067</v>
      </c>
      <c r="F125" s="3">
        <v>7082</v>
      </c>
    </row>
    <row r="126" spans="1:6" ht="15.75">
      <c r="A126" s="4" t="s">
        <v>840</v>
      </c>
      <c r="B126" s="1">
        <v>1779.7</v>
      </c>
      <c r="C126" s="1">
        <v>1821.6</v>
      </c>
      <c r="D126" s="1">
        <v>2494.7</v>
      </c>
      <c r="E126" s="3">
        <v>2697.7</v>
      </c>
      <c r="F126" s="3">
        <v>3434.9</v>
      </c>
    </row>
    <row r="127" spans="1:6" ht="15.75">
      <c r="A127" s="4" t="s">
        <v>841</v>
      </c>
      <c r="B127" s="1">
        <v>1252.9</v>
      </c>
      <c r="C127" s="1">
        <v>1043.5</v>
      </c>
      <c r="D127" s="1">
        <v>1646.9</v>
      </c>
      <c r="E127" s="3">
        <v>1556.1</v>
      </c>
      <c r="F127" s="3">
        <v>1722.4</v>
      </c>
    </row>
    <row r="128" spans="1:6" ht="15.75">
      <c r="A128" s="4" t="s">
        <v>842</v>
      </c>
      <c r="B128" s="1">
        <v>41635.5</v>
      </c>
      <c r="C128" s="1">
        <v>46020.2</v>
      </c>
      <c r="D128" s="1">
        <v>50401.6</v>
      </c>
      <c r="E128" s="3">
        <v>52866.4</v>
      </c>
      <c r="F128" s="3">
        <v>45971.6</v>
      </c>
    </row>
    <row r="129" spans="1:6" ht="15.75">
      <c r="A129" s="4" t="s">
        <v>843</v>
      </c>
      <c r="B129" s="1">
        <v>6293.8</v>
      </c>
      <c r="C129" s="1">
        <v>8874</v>
      </c>
      <c r="D129" s="1">
        <v>9717.3</v>
      </c>
      <c r="E129" s="3">
        <v>11368.3</v>
      </c>
      <c r="F129" s="3">
        <v>8567.6</v>
      </c>
    </row>
    <row r="130" spans="1:6" ht="15.75">
      <c r="A130" s="4" t="s">
        <v>844</v>
      </c>
      <c r="B130" s="1">
        <v>6415</v>
      </c>
      <c r="C130" s="1">
        <v>8331.9</v>
      </c>
      <c r="D130" s="1">
        <v>7376.7</v>
      </c>
      <c r="E130" s="3">
        <v>8421.5</v>
      </c>
      <c r="F130" s="3">
        <v>9507.7</v>
      </c>
    </row>
    <row r="131" spans="1:6" ht="15.75">
      <c r="A131" s="4" t="s">
        <v>862</v>
      </c>
      <c r="B131" s="1">
        <v>4995.8</v>
      </c>
      <c r="C131" s="1">
        <v>7448.8</v>
      </c>
      <c r="D131" s="1">
        <v>9112.9</v>
      </c>
      <c r="E131" s="3">
        <v>9751.1</v>
      </c>
      <c r="F131" s="3">
        <v>10608.3</v>
      </c>
    </row>
    <row r="132" spans="1:6" ht="15.75">
      <c r="A132" s="4" t="s">
        <v>863</v>
      </c>
      <c r="B132" s="1">
        <v>5060</v>
      </c>
      <c r="C132" s="1">
        <v>8424.1</v>
      </c>
      <c r="D132" s="1">
        <v>10441.4</v>
      </c>
      <c r="E132" s="3">
        <v>11678.6</v>
      </c>
      <c r="F132" s="3">
        <v>16320.8</v>
      </c>
    </row>
    <row r="133" spans="1:6" ht="15.75">
      <c r="A133" s="4" t="s">
        <v>864</v>
      </c>
      <c r="B133" s="1">
        <v>1187</v>
      </c>
      <c r="C133" s="1">
        <v>553.1</v>
      </c>
      <c r="D133" s="1">
        <v>795.1</v>
      </c>
      <c r="E133" s="3">
        <v>731.6</v>
      </c>
      <c r="F133" s="3">
        <v>787.2</v>
      </c>
    </row>
    <row r="134" spans="1:6" ht="30">
      <c r="A134" s="4" t="s">
        <v>866</v>
      </c>
      <c r="B134" s="1">
        <v>110.9</v>
      </c>
      <c r="C134" s="1">
        <v>125.4</v>
      </c>
      <c r="D134" s="1">
        <v>89.3</v>
      </c>
      <c r="E134" s="3">
        <v>79.3</v>
      </c>
      <c r="F134" s="3">
        <v>88.8</v>
      </c>
    </row>
    <row r="135" spans="1:6" ht="45">
      <c r="A135" s="4" t="s">
        <v>871</v>
      </c>
      <c r="B135" s="1">
        <v>649.8</v>
      </c>
      <c r="C135" s="1">
        <v>748.5</v>
      </c>
      <c r="D135" s="1">
        <v>653</v>
      </c>
      <c r="E135" s="3">
        <v>532.3</v>
      </c>
      <c r="F135" s="3">
        <v>209.7</v>
      </c>
    </row>
    <row r="136" spans="1:6" ht="30">
      <c r="A136" s="4" t="s">
        <v>868</v>
      </c>
      <c r="B136" s="1">
        <v>12733</v>
      </c>
      <c r="C136" s="1">
        <v>16031.5</v>
      </c>
      <c r="D136" s="1">
        <v>16972.3</v>
      </c>
      <c r="E136" s="3">
        <v>19221.3</v>
      </c>
      <c r="F136" s="3">
        <v>25162.2</v>
      </c>
    </row>
    <row r="137" spans="1:6" ht="15.75">
      <c r="A137" s="4" t="s">
        <v>869</v>
      </c>
      <c r="B137" s="1">
        <v>102549</v>
      </c>
      <c r="C137" s="1">
        <v>124365</v>
      </c>
      <c r="D137" s="1">
        <v>132593.7</v>
      </c>
      <c r="E137" s="3">
        <v>142583.1</v>
      </c>
      <c r="F137" s="3">
        <v>147207.9</v>
      </c>
    </row>
    <row r="138" spans="1:6" ht="15.75" hidden="1">
      <c r="A138" s="31" t="s">
        <v>873</v>
      </c>
      <c r="B138" s="21">
        <v>57771</v>
      </c>
      <c r="C138" s="21">
        <v>57708</v>
      </c>
      <c r="D138" s="21">
        <v>54237</v>
      </c>
      <c r="E138" s="21">
        <v>49304</v>
      </c>
      <c r="F138" s="27">
        <v>44149</v>
      </c>
    </row>
    <row r="139" spans="1:7" ht="15.75">
      <c r="A139" s="32"/>
      <c r="B139" s="29"/>
      <c r="C139" s="29"/>
      <c r="D139" s="29"/>
      <c r="E139" s="29"/>
      <c r="F139" s="30"/>
      <c r="G139" s="26"/>
    </row>
    <row r="140" spans="1:7" ht="15.75">
      <c r="A140" s="32"/>
      <c r="B140" s="29"/>
      <c r="C140" s="29"/>
      <c r="D140" s="29"/>
      <c r="E140" s="29"/>
      <c r="F140" s="30"/>
      <c r="G140" s="47">
        <v>9</v>
      </c>
    </row>
    <row r="141" spans="1:7" ht="15.75">
      <c r="A141" s="30"/>
      <c r="B141" s="30"/>
      <c r="C141" s="30"/>
      <c r="D141" s="30"/>
      <c r="E141" s="30"/>
      <c r="F141" s="33"/>
      <c r="G141" s="26"/>
    </row>
    <row r="142" spans="1:6" ht="15.75">
      <c r="A142" s="206" t="s">
        <v>931</v>
      </c>
      <c r="B142" s="206"/>
      <c r="C142" s="206"/>
      <c r="D142" s="206"/>
      <c r="E142" s="206"/>
      <c r="F142" s="207"/>
    </row>
    <row r="143" spans="1:6" ht="15.75">
      <c r="A143" s="1" t="s">
        <v>833</v>
      </c>
      <c r="B143" s="1">
        <v>2004</v>
      </c>
      <c r="C143" s="1">
        <v>2005</v>
      </c>
      <c r="D143" s="1">
        <v>2006</v>
      </c>
      <c r="E143" s="3">
        <v>2007</v>
      </c>
      <c r="F143" s="3">
        <v>2008</v>
      </c>
    </row>
    <row r="144" spans="1:6" ht="15.75">
      <c r="A144" s="4" t="s">
        <v>834</v>
      </c>
      <c r="B144" s="1">
        <v>8479.6</v>
      </c>
      <c r="C144" s="1">
        <v>7856.5</v>
      </c>
      <c r="D144" s="1">
        <v>7150.1</v>
      </c>
      <c r="E144" s="3">
        <v>6534.8</v>
      </c>
      <c r="F144" s="3">
        <v>6686.4</v>
      </c>
    </row>
    <row r="145" spans="1:6" ht="15.75">
      <c r="A145" s="4" t="s">
        <v>835</v>
      </c>
      <c r="B145" s="1">
        <v>4206.9</v>
      </c>
      <c r="C145" s="1">
        <v>4691</v>
      </c>
      <c r="D145" s="1">
        <v>5600.1</v>
      </c>
      <c r="E145" s="3">
        <v>5451.6</v>
      </c>
      <c r="F145" s="3">
        <v>5599.8</v>
      </c>
    </row>
    <row r="146" spans="1:6" ht="30">
      <c r="A146" s="4" t="s">
        <v>836</v>
      </c>
      <c r="B146" s="1">
        <v>2338.5</v>
      </c>
      <c r="C146" s="1">
        <v>2173.3</v>
      </c>
      <c r="D146" s="1">
        <v>2150.6</v>
      </c>
      <c r="E146" s="3">
        <v>2285.1</v>
      </c>
      <c r="F146" s="3">
        <v>2375.3</v>
      </c>
    </row>
    <row r="147" spans="1:6" ht="30">
      <c r="A147" s="4" t="s">
        <v>837</v>
      </c>
      <c r="B147" s="1">
        <v>47860</v>
      </c>
      <c r="C147" s="1">
        <v>4161.9</v>
      </c>
      <c r="D147" s="1">
        <v>4854.3</v>
      </c>
      <c r="E147" s="3">
        <v>5612.8</v>
      </c>
      <c r="F147" s="3">
        <v>5491.6</v>
      </c>
    </row>
    <row r="148" spans="1:6" ht="15.75">
      <c r="A148" s="4" t="s">
        <v>838</v>
      </c>
      <c r="B148" s="1">
        <v>7415</v>
      </c>
      <c r="C148" s="1">
        <v>8835.8</v>
      </c>
      <c r="D148" s="1">
        <v>9877.1</v>
      </c>
      <c r="E148" s="3">
        <v>10349.4</v>
      </c>
      <c r="F148" s="3">
        <v>11974.7</v>
      </c>
    </row>
    <row r="149" spans="1:6" ht="15.75">
      <c r="A149" s="4" t="s">
        <v>839</v>
      </c>
      <c r="B149" s="1">
        <v>11897.8</v>
      </c>
      <c r="C149" s="1">
        <v>13804.7</v>
      </c>
      <c r="D149" s="1">
        <v>14521.4</v>
      </c>
      <c r="E149" s="3">
        <v>14909.2</v>
      </c>
      <c r="F149" s="3">
        <v>16156.7</v>
      </c>
    </row>
    <row r="150" spans="1:6" ht="15.75">
      <c r="A150" s="4" t="s">
        <v>840</v>
      </c>
      <c r="B150" s="1">
        <v>4155.5</v>
      </c>
      <c r="C150" s="1">
        <v>5492.5</v>
      </c>
      <c r="D150" s="1">
        <v>6677.9</v>
      </c>
      <c r="E150" s="3">
        <v>5944.4</v>
      </c>
      <c r="F150" s="3">
        <v>5720.4</v>
      </c>
    </row>
    <row r="151" spans="1:6" ht="15.75">
      <c r="A151" s="4" t="s">
        <v>841</v>
      </c>
      <c r="B151" s="1">
        <v>19600.5</v>
      </c>
      <c r="C151" s="1">
        <v>28427.7</v>
      </c>
      <c r="D151" s="1">
        <v>33621.9</v>
      </c>
      <c r="E151" s="3">
        <v>33210.7</v>
      </c>
      <c r="F151" s="3">
        <v>33455.4</v>
      </c>
    </row>
    <row r="152" spans="1:6" ht="15.75">
      <c r="A152" s="4" t="s">
        <v>842</v>
      </c>
      <c r="B152" s="1">
        <v>24367.2</v>
      </c>
      <c r="C152" s="1">
        <v>24265.8</v>
      </c>
      <c r="D152" s="1">
        <v>25429.8</v>
      </c>
      <c r="E152" s="3">
        <v>26631.4</v>
      </c>
      <c r="F152" s="3">
        <v>27332.2</v>
      </c>
    </row>
    <row r="153" spans="1:6" ht="15.75">
      <c r="A153" s="4" t="s">
        <v>843</v>
      </c>
      <c r="B153" s="1">
        <v>14090</v>
      </c>
      <c r="C153" s="1">
        <v>18374.1</v>
      </c>
      <c r="D153" s="1">
        <v>20875.1</v>
      </c>
      <c r="E153" s="3">
        <v>20436.7</v>
      </c>
      <c r="F153" s="3">
        <v>18627.5</v>
      </c>
    </row>
    <row r="154" spans="1:6" ht="15.75">
      <c r="A154" s="4" t="s">
        <v>844</v>
      </c>
      <c r="B154" s="1">
        <v>6903.8</v>
      </c>
      <c r="C154" s="1">
        <v>7881.5</v>
      </c>
      <c r="D154" s="1">
        <v>8686.2</v>
      </c>
      <c r="E154" s="3">
        <v>8633.2</v>
      </c>
      <c r="F154" s="3">
        <v>9709.5</v>
      </c>
    </row>
    <row r="155" spans="1:6" ht="15.75">
      <c r="A155" s="4" t="s">
        <v>862</v>
      </c>
      <c r="B155" s="1">
        <v>9244.9</v>
      </c>
      <c r="C155" s="1">
        <v>11742.1</v>
      </c>
      <c r="D155" s="1">
        <v>15168.7</v>
      </c>
      <c r="E155" s="3">
        <v>14846.5</v>
      </c>
      <c r="F155" s="3">
        <v>15899.2</v>
      </c>
    </row>
    <row r="156" spans="1:6" ht="15.75">
      <c r="A156" s="4" t="s">
        <v>863</v>
      </c>
      <c r="B156" s="1">
        <v>13930</v>
      </c>
      <c r="C156" s="1">
        <v>15742.7</v>
      </c>
      <c r="D156" s="1">
        <v>17020.8</v>
      </c>
      <c r="E156" s="3">
        <v>16331.7</v>
      </c>
      <c r="F156" s="3">
        <v>19179.4</v>
      </c>
    </row>
    <row r="157" spans="1:6" ht="15.75">
      <c r="A157" s="4" t="s">
        <v>864</v>
      </c>
      <c r="B157" s="1">
        <v>3407.3</v>
      </c>
      <c r="C157" s="1">
        <v>3596.2</v>
      </c>
      <c r="D157" s="1">
        <v>3516.7</v>
      </c>
      <c r="E157" s="3">
        <v>3771.7</v>
      </c>
      <c r="F157" s="3">
        <v>4807.9</v>
      </c>
    </row>
    <row r="158" spans="1:6" ht="30">
      <c r="A158" s="4" t="s">
        <v>866</v>
      </c>
      <c r="B158" s="1">
        <v>120.7</v>
      </c>
      <c r="C158" s="1">
        <v>151.8</v>
      </c>
      <c r="D158" s="1">
        <v>132.9</v>
      </c>
      <c r="E158" s="3">
        <v>143.8</v>
      </c>
      <c r="F158" s="3">
        <v>149.9</v>
      </c>
    </row>
    <row r="159" spans="1:6" ht="60">
      <c r="A159" s="4" t="s">
        <v>867</v>
      </c>
      <c r="B159" s="1">
        <v>66.1</v>
      </c>
      <c r="C159" s="1">
        <v>161.3</v>
      </c>
      <c r="D159" s="1">
        <v>259.8</v>
      </c>
      <c r="E159" s="3">
        <v>256.3</v>
      </c>
      <c r="F159" s="3">
        <v>415.9</v>
      </c>
    </row>
    <row r="160" spans="1:6" ht="30">
      <c r="A160" s="4" t="s">
        <v>868</v>
      </c>
      <c r="B160" s="1">
        <v>11946</v>
      </c>
      <c r="C160" s="1">
        <v>11665.6</v>
      </c>
      <c r="D160" s="1">
        <v>12106.2</v>
      </c>
      <c r="E160" s="3">
        <v>13705.5</v>
      </c>
      <c r="F160" s="3">
        <v>12950.2</v>
      </c>
    </row>
    <row r="161" spans="1:6" ht="15.75">
      <c r="A161" s="4" t="s">
        <v>869</v>
      </c>
      <c r="B161" s="1">
        <v>153702.5</v>
      </c>
      <c r="C161" s="1">
        <v>177612.2</v>
      </c>
      <c r="D161" s="1">
        <v>187651.3</v>
      </c>
      <c r="E161" s="3">
        <v>189054.9</v>
      </c>
      <c r="F161" s="3">
        <v>196532</v>
      </c>
    </row>
    <row r="162" spans="1:6" ht="15.75" hidden="1">
      <c r="A162" s="4" t="s">
        <v>873</v>
      </c>
      <c r="B162" s="1">
        <v>869577</v>
      </c>
      <c r="C162" s="1">
        <v>834561</v>
      </c>
      <c r="D162" s="1">
        <v>839301</v>
      </c>
      <c r="E162" s="1">
        <v>840427</v>
      </c>
      <c r="F162" s="3">
        <v>839917</v>
      </c>
    </row>
    <row r="164" spans="1:6" ht="15.75">
      <c r="A164" s="208" t="s">
        <v>932</v>
      </c>
      <c r="B164" s="208"/>
      <c r="C164" s="208"/>
      <c r="D164" s="208"/>
      <c r="E164" s="208"/>
      <c r="F164" s="208"/>
    </row>
    <row r="165" spans="1:6" ht="15.75">
      <c r="A165" s="1" t="s">
        <v>833</v>
      </c>
      <c r="B165" s="1">
        <v>2004</v>
      </c>
      <c r="C165" s="1">
        <v>2005</v>
      </c>
      <c r="D165" s="1">
        <v>2006</v>
      </c>
      <c r="E165" s="3">
        <v>2007</v>
      </c>
      <c r="F165" s="3">
        <v>2008</v>
      </c>
    </row>
    <row r="166" spans="1:6" ht="15.75">
      <c r="A166" s="4" t="s">
        <v>834</v>
      </c>
      <c r="B166" s="1">
        <v>4664.7</v>
      </c>
      <c r="C166" s="1">
        <v>4441.1</v>
      </c>
      <c r="D166" s="1">
        <v>3327.7</v>
      </c>
      <c r="E166" s="3">
        <v>3182.8</v>
      </c>
      <c r="F166" s="3">
        <v>3378.3</v>
      </c>
    </row>
    <row r="167" spans="1:6" ht="15.75">
      <c r="A167" s="4" t="s">
        <v>835</v>
      </c>
      <c r="B167" s="1">
        <v>1041.4</v>
      </c>
      <c r="C167" s="1">
        <v>1177</v>
      </c>
      <c r="D167" s="1">
        <v>1452.2</v>
      </c>
      <c r="E167" s="3">
        <v>1389.2</v>
      </c>
      <c r="F167" s="3">
        <v>1393.5</v>
      </c>
    </row>
    <row r="168" spans="1:6" ht="30">
      <c r="A168" s="4" t="s">
        <v>836</v>
      </c>
      <c r="B168" s="1">
        <v>674.1</v>
      </c>
      <c r="C168" s="1">
        <v>430</v>
      </c>
      <c r="D168" s="1">
        <v>419.7</v>
      </c>
      <c r="E168" s="3">
        <v>421.9</v>
      </c>
      <c r="F168" s="3">
        <v>472.4</v>
      </c>
    </row>
    <row r="169" spans="1:6" ht="30">
      <c r="A169" s="4" t="s">
        <v>837</v>
      </c>
      <c r="B169" s="1">
        <v>620</v>
      </c>
      <c r="C169" s="1">
        <v>772.8</v>
      </c>
      <c r="D169" s="1">
        <v>623.6</v>
      </c>
      <c r="E169" s="3">
        <v>572.7</v>
      </c>
      <c r="F169" s="3">
        <v>532.6</v>
      </c>
    </row>
    <row r="170" spans="1:6" ht="15.75">
      <c r="A170" s="4" t="s">
        <v>838</v>
      </c>
      <c r="B170" s="1">
        <v>1559</v>
      </c>
      <c r="C170" s="1">
        <v>1294</v>
      </c>
      <c r="D170" s="1">
        <v>1496.2</v>
      </c>
      <c r="E170" s="3">
        <v>1583.6</v>
      </c>
      <c r="F170" s="3">
        <v>1715.3</v>
      </c>
    </row>
    <row r="171" spans="1:6" ht="15.75">
      <c r="A171" s="4" t="s">
        <v>839</v>
      </c>
      <c r="B171" s="1">
        <v>3550.5</v>
      </c>
      <c r="C171" s="1">
        <v>3342.2</v>
      </c>
      <c r="D171" s="1">
        <v>3827.5</v>
      </c>
      <c r="E171" s="3">
        <v>4143.5</v>
      </c>
      <c r="F171" s="3">
        <v>3553.6</v>
      </c>
    </row>
    <row r="172" spans="1:6" ht="15.75">
      <c r="A172" s="4" t="s">
        <v>840</v>
      </c>
      <c r="B172" s="1">
        <v>1931.3</v>
      </c>
      <c r="C172" s="1">
        <v>2351.4</v>
      </c>
      <c r="D172" s="1">
        <v>2725.6</v>
      </c>
      <c r="E172" s="3">
        <v>2654.3</v>
      </c>
      <c r="F172" s="3">
        <v>2329.9</v>
      </c>
    </row>
    <row r="173" spans="1:6" ht="15.75">
      <c r="A173" s="4" t="s">
        <v>841</v>
      </c>
      <c r="B173" s="1">
        <v>2669.3</v>
      </c>
      <c r="C173" s="1">
        <v>2761.3</v>
      </c>
      <c r="D173" s="1">
        <v>3825.2</v>
      </c>
      <c r="E173" s="3">
        <v>4038.9</v>
      </c>
      <c r="F173" s="3">
        <v>4072.3</v>
      </c>
    </row>
    <row r="174" spans="1:6" ht="15.75">
      <c r="A174" s="4" t="s">
        <v>842</v>
      </c>
      <c r="B174" s="1">
        <v>16200</v>
      </c>
      <c r="C174" s="1">
        <v>15053.3</v>
      </c>
      <c r="D174" s="1">
        <v>14191.7</v>
      </c>
      <c r="E174" s="3">
        <v>15953.6</v>
      </c>
      <c r="F174" s="3">
        <v>16718.9</v>
      </c>
    </row>
    <row r="175" spans="1:6" ht="15.75">
      <c r="A175" s="4" t="s">
        <v>843</v>
      </c>
      <c r="B175" s="1">
        <v>2955.9</v>
      </c>
      <c r="C175" s="1">
        <v>3747.5</v>
      </c>
      <c r="D175" s="1">
        <v>3542</v>
      </c>
      <c r="E175" s="3">
        <v>4399.7</v>
      </c>
      <c r="F175" s="3">
        <v>3228.5</v>
      </c>
    </row>
    <row r="176" spans="1:6" ht="15.75">
      <c r="A176" s="4" t="s">
        <v>844</v>
      </c>
      <c r="B176" s="1">
        <v>4535.9</v>
      </c>
      <c r="C176" s="1">
        <v>5001.5</v>
      </c>
      <c r="D176" s="1">
        <v>4982.1</v>
      </c>
      <c r="E176" s="3">
        <v>4745.7</v>
      </c>
      <c r="F176" s="3">
        <v>5331</v>
      </c>
    </row>
    <row r="177" spans="1:6" ht="15.75">
      <c r="A177" s="4" t="s">
        <v>862</v>
      </c>
      <c r="B177" s="1">
        <v>2476.6</v>
      </c>
      <c r="C177" s="1">
        <v>2369</v>
      </c>
      <c r="D177" s="1">
        <v>3073.3</v>
      </c>
      <c r="E177" s="3">
        <v>3368.8</v>
      </c>
      <c r="F177" s="3">
        <v>3696.2</v>
      </c>
    </row>
    <row r="178" spans="1:6" ht="15.75">
      <c r="A178" s="4" t="s">
        <v>863</v>
      </c>
      <c r="B178" s="1">
        <v>7112.1</v>
      </c>
      <c r="C178" s="1">
        <v>7147.1</v>
      </c>
      <c r="D178" s="1">
        <v>6636.5</v>
      </c>
      <c r="E178" s="3">
        <v>7209</v>
      </c>
      <c r="F178" s="3">
        <v>8051.4</v>
      </c>
    </row>
    <row r="179" spans="1:6" ht="15.75">
      <c r="A179" s="4" t="s">
        <v>864</v>
      </c>
      <c r="B179" s="1">
        <v>2912</v>
      </c>
      <c r="C179" s="1">
        <v>2681.4</v>
      </c>
      <c r="D179" s="1">
        <v>2407.4</v>
      </c>
      <c r="E179" s="3">
        <v>2263.1</v>
      </c>
      <c r="F179" s="3">
        <v>3228.9</v>
      </c>
    </row>
    <row r="180" spans="1:6" ht="30">
      <c r="A180" s="4" t="s">
        <v>866</v>
      </c>
      <c r="B180" s="1">
        <v>21.1</v>
      </c>
      <c r="C180" s="1">
        <v>15.5</v>
      </c>
      <c r="D180" s="1">
        <v>11.8</v>
      </c>
      <c r="E180" s="3">
        <v>14.3</v>
      </c>
      <c r="F180" s="3">
        <v>12.7</v>
      </c>
    </row>
    <row r="181" spans="1:6" ht="45">
      <c r="A181" s="4" t="s">
        <v>871</v>
      </c>
      <c r="B181" s="1">
        <v>34.4</v>
      </c>
      <c r="C181" s="1">
        <v>45.1</v>
      </c>
      <c r="D181" s="1">
        <v>93.1</v>
      </c>
      <c r="E181" s="3">
        <v>129.1</v>
      </c>
      <c r="F181" s="3">
        <v>230.4</v>
      </c>
    </row>
    <row r="182" spans="1:6" ht="30">
      <c r="A182" s="4" t="s">
        <v>868</v>
      </c>
      <c r="B182" s="1">
        <v>11946</v>
      </c>
      <c r="C182" s="1">
        <v>11641.7</v>
      </c>
      <c r="D182" s="1">
        <v>12106.2</v>
      </c>
      <c r="E182" s="3">
        <v>13705.5</v>
      </c>
      <c r="F182" s="3">
        <v>12950.2</v>
      </c>
    </row>
    <row r="183" spans="1:6" ht="15.75">
      <c r="A183" s="4" t="s">
        <v>869</v>
      </c>
      <c r="B183" s="1">
        <v>65954.9</v>
      </c>
      <c r="C183" s="1">
        <v>65374.9</v>
      </c>
      <c r="D183" s="1">
        <v>64741.7</v>
      </c>
      <c r="E183" s="3">
        <v>69775.7</v>
      </c>
      <c r="F183" s="3">
        <v>70895.9</v>
      </c>
    </row>
    <row r="184" spans="1:6" ht="15.75" hidden="1">
      <c r="A184" s="34" t="s">
        <v>873</v>
      </c>
      <c r="B184" s="35">
        <v>869577</v>
      </c>
      <c r="C184" s="35">
        <v>834561</v>
      </c>
      <c r="D184" s="35">
        <v>839301</v>
      </c>
      <c r="E184" s="35">
        <v>840427</v>
      </c>
      <c r="F184" s="36">
        <v>839917</v>
      </c>
    </row>
    <row r="185" spans="1:7" ht="15.75">
      <c r="A185" s="32"/>
      <c r="B185" s="29"/>
      <c r="C185" s="29"/>
      <c r="D185" s="29"/>
      <c r="E185" s="29"/>
      <c r="F185" s="30"/>
      <c r="G185" s="26"/>
    </row>
    <row r="186" spans="1:7" ht="15.75">
      <c r="A186" s="30"/>
      <c r="B186" s="30"/>
      <c r="C186" s="30"/>
      <c r="D186" s="30"/>
      <c r="E186" s="30"/>
      <c r="F186" s="33"/>
      <c r="G186" s="47">
        <v>10</v>
      </c>
    </row>
    <row r="187" spans="1:7" ht="57" customHeight="1" thickBot="1">
      <c r="A187" s="198" t="s">
        <v>751</v>
      </c>
      <c r="B187" s="198"/>
      <c r="C187" s="198"/>
      <c r="D187" s="198"/>
      <c r="E187" s="198"/>
      <c r="F187" s="198"/>
      <c r="G187" s="199"/>
    </row>
    <row r="188" spans="1:7" ht="48" thickBot="1">
      <c r="A188" s="7" t="s">
        <v>933</v>
      </c>
      <c r="B188" s="8" t="s">
        <v>934</v>
      </c>
      <c r="C188" s="201" t="s">
        <v>935</v>
      </c>
      <c r="D188" s="209"/>
      <c r="E188" s="209"/>
      <c r="F188" s="209"/>
      <c r="G188" s="202"/>
    </row>
    <row r="189" spans="1:7" ht="32.25" thickBot="1">
      <c r="A189" s="10"/>
      <c r="B189" s="9"/>
      <c r="C189" s="9" t="s">
        <v>936</v>
      </c>
      <c r="D189" s="201" t="s">
        <v>701</v>
      </c>
      <c r="E189" s="202"/>
      <c r="F189" s="9" t="s">
        <v>937</v>
      </c>
      <c r="G189" s="9" t="s">
        <v>938</v>
      </c>
    </row>
    <row r="190" spans="1:7" ht="16.5" thickBot="1">
      <c r="A190" s="203" t="s">
        <v>945</v>
      </c>
      <c r="B190" s="204"/>
      <c r="C190" s="204"/>
      <c r="D190" s="204"/>
      <c r="E190" s="204"/>
      <c r="F190" s="204"/>
      <c r="G190" s="205"/>
    </row>
    <row r="191" spans="1:7" ht="16.5" thickBot="1">
      <c r="A191" s="11" t="s">
        <v>946</v>
      </c>
      <c r="B191" s="12">
        <v>14</v>
      </c>
      <c r="C191" s="9">
        <f>C192+C193+C194+C195+C196</f>
        <v>6121</v>
      </c>
      <c r="D191" s="201">
        <f>D192+D193+D194+D195+D196</f>
        <v>5504</v>
      </c>
      <c r="E191" s="202"/>
      <c r="F191" s="9">
        <v>392</v>
      </c>
      <c r="G191" s="9">
        <v>225</v>
      </c>
    </row>
    <row r="192" spans="1:7" ht="16.5" thickBot="1">
      <c r="A192" s="10" t="s">
        <v>845</v>
      </c>
      <c r="B192" s="9">
        <v>10</v>
      </c>
      <c r="C192" s="9">
        <v>3956</v>
      </c>
      <c r="D192" s="201">
        <v>3399</v>
      </c>
      <c r="E192" s="202"/>
      <c r="F192" s="9">
        <v>392</v>
      </c>
      <c r="G192" s="9">
        <v>165</v>
      </c>
    </row>
    <row r="193" spans="1:7" ht="16.5" thickBot="1">
      <c r="A193" s="10" t="s">
        <v>846</v>
      </c>
      <c r="B193" s="9">
        <v>1</v>
      </c>
      <c r="C193" s="9">
        <v>820</v>
      </c>
      <c r="D193" s="201">
        <v>820</v>
      </c>
      <c r="E193" s="202"/>
      <c r="F193" s="9"/>
      <c r="G193" s="9"/>
    </row>
    <row r="194" spans="1:7" ht="16.5" thickBot="1">
      <c r="A194" s="10" t="s">
        <v>847</v>
      </c>
      <c r="B194" s="9">
        <v>1</v>
      </c>
      <c r="C194" s="9">
        <v>575</v>
      </c>
      <c r="D194" s="201">
        <v>575</v>
      </c>
      <c r="E194" s="202"/>
      <c r="F194" s="9"/>
      <c r="G194" s="9"/>
    </row>
    <row r="195" spans="1:7" ht="16.5" thickBot="1">
      <c r="A195" s="10" t="s">
        <v>848</v>
      </c>
      <c r="B195" s="9">
        <v>1</v>
      </c>
      <c r="C195" s="9">
        <v>510</v>
      </c>
      <c r="D195" s="201">
        <v>510</v>
      </c>
      <c r="E195" s="202"/>
      <c r="F195" s="9"/>
      <c r="G195" s="9"/>
    </row>
    <row r="196" spans="1:7" ht="16.5" thickBot="1">
      <c r="A196" s="10" t="s">
        <v>849</v>
      </c>
      <c r="B196" s="9">
        <v>1</v>
      </c>
      <c r="C196" s="9">
        <v>260</v>
      </c>
      <c r="D196" s="201">
        <v>200</v>
      </c>
      <c r="E196" s="202"/>
      <c r="F196" s="9"/>
      <c r="G196" s="9">
        <v>60</v>
      </c>
    </row>
    <row r="197" spans="1:7" ht="32.25" thickBot="1">
      <c r="A197" s="11" t="s">
        <v>947</v>
      </c>
      <c r="B197" s="12">
        <f>B198+B199+B200+B201+B202+B203</f>
        <v>35</v>
      </c>
      <c r="C197" s="9"/>
      <c r="D197" s="201"/>
      <c r="E197" s="202"/>
      <c r="F197" s="9"/>
      <c r="G197" s="9"/>
    </row>
    <row r="198" spans="1:7" ht="16.5" thickBot="1">
      <c r="A198" s="10" t="s">
        <v>851</v>
      </c>
      <c r="B198" s="9">
        <v>16</v>
      </c>
      <c r="C198" s="9"/>
      <c r="D198" s="201"/>
      <c r="E198" s="202"/>
      <c r="F198" s="9"/>
      <c r="G198" s="9"/>
    </row>
    <row r="199" spans="1:7" ht="16.5" thickBot="1">
      <c r="A199" s="10" t="s">
        <v>852</v>
      </c>
      <c r="B199" s="9">
        <v>1</v>
      </c>
      <c r="C199" s="9"/>
      <c r="D199" s="201"/>
      <c r="E199" s="202"/>
      <c r="F199" s="9"/>
      <c r="G199" s="9"/>
    </row>
    <row r="200" spans="1:7" ht="16.5" thickBot="1">
      <c r="A200" s="10" t="s">
        <v>940</v>
      </c>
      <c r="B200" s="9">
        <v>7</v>
      </c>
      <c r="C200" s="9"/>
      <c r="D200" s="201"/>
      <c r="E200" s="202"/>
      <c r="F200" s="9"/>
      <c r="G200" s="9"/>
    </row>
    <row r="201" spans="1:7" ht="16.5" thickBot="1">
      <c r="A201" s="10" t="s">
        <v>853</v>
      </c>
      <c r="B201" s="9">
        <v>7</v>
      </c>
      <c r="C201" s="9"/>
      <c r="D201" s="201"/>
      <c r="E201" s="202"/>
      <c r="F201" s="9"/>
      <c r="G201" s="9"/>
    </row>
    <row r="202" spans="1:7" ht="16.5" thickBot="1">
      <c r="A202" s="10" t="s">
        <v>941</v>
      </c>
      <c r="B202" s="9">
        <v>2</v>
      </c>
      <c r="C202" s="9"/>
      <c r="D202" s="201"/>
      <c r="E202" s="202"/>
      <c r="F202" s="9"/>
      <c r="G202" s="9"/>
    </row>
    <row r="203" spans="1:7" ht="16.5" thickBot="1">
      <c r="A203" s="10" t="s">
        <v>942</v>
      </c>
      <c r="B203" s="9">
        <v>2</v>
      </c>
      <c r="C203" s="9"/>
      <c r="D203" s="201"/>
      <c r="E203" s="202"/>
      <c r="F203" s="9"/>
      <c r="G203" s="9"/>
    </row>
    <row r="204" spans="1:7" ht="16.5" thickBot="1">
      <c r="A204" s="11" t="s">
        <v>948</v>
      </c>
      <c r="B204" s="12">
        <v>1</v>
      </c>
      <c r="C204" s="9"/>
      <c r="D204" s="201"/>
      <c r="E204" s="202"/>
      <c r="F204" s="9"/>
      <c r="G204" s="9"/>
    </row>
    <row r="205" spans="1:7" ht="16.5" thickBot="1">
      <c r="A205" s="10" t="s">
        <v>943</v>
      </c>
      <c r="B205" s="9">
        <v>1</v>
      </c>
      <c r="C205" s="9"/>
      <c r="D205" s="201"/>
      <c r="E205" s="202"/>
      <c r="F205" s="9"/>
      <c r="G205" s="9"/>
    </row>
    <row r="206" spans="1:7" ht="32.25" thickBot="1">
      <c r="A206" s="11" t="s">
        <v>949</v>
      </c>
      <c r="B206" s="12">
        <v>1</v>
      </c>
      <c r="C206" s="9"/>
      <c r="D206" s="201"/>
      <c r="E206" s="202"/>
      <c r="F206" s="9"/>
      <c r="G206" s="9"/>
    </row>
    <row r="207" spans="1:7" ht="16.5" thickBot="1">
      <c r="A207" s="10" t="s">
        <v>854</v>
      </c>
      <c r="B207" s="9">
        <v>1</v>
      </c>
      <c r="C207" s="9"/>
      <c r="D207" s="201"/>
      <c r="E207" s="202"/>
      <c r="F207" s="9"/>
      <c r="G207" s="9"/>
    </row>
    <row r="208" spans="1:7" ht="32.25" thickBot="1">
      <c r="A208" s="11" t="s">
        <v>950</v>
      </c>
      <c r="B208" s="12">
        <f>B209+B210+B211+B212</f>
        <v>5</v>
      </c>
      <c r="C208" s="9"/>
      <c r="D208" s="201"/>
      <c r="E208" s="202"/>
      <c r="F208" s="9"/>
      <c r="G208" s="9"/>
    </row>
    <row r="209" spans="1:7" ht="16.5" thickBot="1">
      <c r="A209" s="10" t="s">
        <v>855</v>
      </c>
      <c r="B209" s="9">
        <v>2</v>
      </c>
      <c r="C209" s="9">
        <v>450</v>
      </c>
      <c r="D209" s="201">
        <v>450</v>
      </c>
      <c r="E209" s="202"/>
      <c r="F209" s="9" t="s">
        <v>930</v>
      </c>
      <c r="G209" s="9" t="s">
        <v>930</v>
      </c>
    </row>
    <row r="210" spans="1:7" ht="16.5" thickBot="1">
      <c r="A210" s="10" t="s">
        <v>856</v>
      </c>
      <c r="B210" s="9">
        <v>1</v>
      </c>
      <c r="C210" s="9"/>
      <c r="D210" s="201"/>
      <c r="E210" s="202"/>
      <c r="F210" s="9"/>
      <c r="G210" s="9"/>
    </row>
    <row r="211" spans="1:7" ht="16.5" thickBot="1">
      <c r="A211" s="10" t="s">
        <v>857</v>
      </c>
      <c r="B211" s="9">
        <v>1</v>
      </c>
      <c r="C211" s="9"/>
      <c r="D211" s="13"/>
      <c r="E211" s="8"/>
      <c r="F211" s="9"/>
      <c r="G211" s="9"/>
    </row>
    <row r="212" spans="1:7" ht="16.5" thickBot="1">
      <c r="A212" s="10" t="s">
        <v>858</v>
      </c>
      <c r="B212" s="9">
        <v>1</v>
      </c>
      <c r="C212" s="9">
        <v>280</v>
      </c>
      <c r="D212" s="201"/>
      <c r="E212" s="202"/>
      <c r="F212" s="9"/>
      <c r="G212" s="9"/>
    </row>
    <row r="213" spans="1:7" ht="16.5" thickBot="1">
      <c r="A213" s="11" t="s">
        <v>951</v>
      </c>
      <c r="B213" s="12">
        <v>1</v>
      </c>
      <c r="C213" s="9"/>
      <c r="D213" s="201"/>
      <c r="E213" s="202"/>
      <c r="F213" s="9"/>
      <c r="G213" s="9"/>
    </row>
    <row r="214" spans="1:7" ht="16.5" thickBot="1">
      <c r="A214" s="10" t="s">
        <v>859</v>
      </c>
      <c r="B214" s="9">
        <v>1</v>
      </c>
      <c r="C214" s="9">
        <v>160</v>
      </c>
      <c r="D214" s="201"/>
      <c r="E214" s="202"/>
      <c r="F214" s="9"/>
      <c r="G214" s="9"/>
    </row>
    <row r="215" spans="1:7" ht="16.5" thickBot="1">
      <c r="A215" s="203" t="s">
        <v>952</v>
      </c>
      <c r="B215" s="204"/>
      <c r="C215" s="204"/>
      <c r="D215" s="204"/>
      <c r="E215" s="204"/>
      <c r="F215" s="204"/>
      <c r="G215" s="205"/>
    </row>
    <row r="216" spans="1:7" ht="16.5" thickBot="1">
      <c r="A216" s="11" t="s">
        <v>953</v>
      </c>
      <c r="B216" s="12">
        <v>1</v>
      </c>
      <c r="C216" s="9"/>
      <c r="D216" s="9"/>
      <c r="E216" s="201"/>
      <c r="F216" s="202"/>
      <c r="G216" s="9"/>
    </row>
    <row r="217" spans="1:7" ht="16.5" thickBot="1">
      <c r="A217" s="203" t="s">
        <v>954</v>
      </c>
      <c r="B217" s="204"/>
      <c r="C217" s="204"/>
      <c r="D217" s="204"/>
      <c r="E217" s="204"/>
      <c r="F217" s="204"/>
      <c r="G217" s="205"/>
    </row>
    <row r="218" spans="1:7" ht="15.75">
      <c r="A218" s="37" t="s">
        <v>944</v>
      </c>
      <c r="B218" s="38">
        <v>4</v>
      </c>
      <c r="C218" s="35"/>
      <c r="D218" s="35"/>
      <c r="E218" s="195"/>
      <c r="F218" s="196"/>
      <c r="G218" s="35"/>
    </row>
    <row r="219" spans="1:8" ht="15.75">
      <c r="A219" s="15" t="s">
        <v>929</v>
      </c>
      <c r="B219" s="15">
        <f>B191+B197+B204+B206+B208+B213+B216+B218</f>
        <v>62</v>
      </c>
      <c r="C219" s="1"/>
      <c r="D219" s="1"/>
      <c r="E219" s="197"/>
      <c r="F219" s="197"/>
      <c r="G219" s="1"/>
      <c r="H219" s="26"/>
    </row>
    <row r="220" spans="1:8" ht="90.75" customHeight="1">
      <c r="A220" s="200" t="s">
        <v>860</v>
      </c>
      <c r="B220" s="200"/>
      <c r="C220" s="200"/>
      <c r="D220" s="200"/>
      <c r="E220" s="200"/>
      <c r="F220" s="200"/>
      <c r="G220" s="200"/>
      <c r="H220" s="26"/>
    </row>
    <row r="221" spans="1:8" ht="65.25" customHeight="1">
      <c r="A221" s="200" t="s">
        <v>861</v>
      </c>
      <c r="B221" s="200"/>
      <c r="C221" s="200"/>
      <c r="D221" s="200"/>
      <c r="E221" s="200"/>
      <c r="F221" s="200"/>
      <c r="G221" s="200"/>
      <c r="H221" s="26"/>
    </row>
    <row r="222" spans="1:8" ht="15.75">
      <c r="A222" s="30"/>
      <c r="B222" s="30"/>
      <c r="C222" s="30"/>
      <c r="D222" s="30"/>
      <c r="E222" s="30"/>
      <c r="F222" s="30"/>
      <c r="G222" s="30"/>
      <c r="H222" s="26"/>
    </row>
    <row r="223" spans="1:8" ht="15.75">
      <c r="A223" s="30"/>
      <c r="B223" s="30"/>
      <c r="C223" s="30"/>
      <c r="D223" s="30"/>
      <c r="E223" s="30"/>
      <c r="F223" s="30"/>
      <c r="G223" s="30"/>
      <c r="H223" s="26"/>
    </row>
    <row r="224" spans="1:8" ht="15.75">
      <c r="A224" s="30"/>
      <c r="B224" s="30"/>
      <c r="C224" s="30"/>
      <c r="D224" s="30"/>
      <c r="E224" s="30"/>
      <c r="F224" s="30"/>
      <c r="G224" s="30"/>
      <c r="H224" s="26"/>
    </row>
    <row r="225" spans="1:8" ht="15.75">
      <c r="A225" s="30"/>
      <c r="B225" s="30"/>
      <c r="C225" s="30"/>
      <c r="D225" s="30"/>
      <c r="E225" s="30"/>
      <c r="F225" s="30"/>
      <c r="G225" s="33">
        <v>12</v>
      </c>
      <c r="H225" s="26"/>
    </row>
    <row r="226" spans="1:7" ht="15.75">
      <c r="A226" s="28"/>
      <c r="B226" s="28"/>
      <c r="C226" s="28"/>
      <c r="D226" s="28"/>
      <c r="E226" s="28"/>
      <c r="F226" s="28"/>
      <c r="G226" s="28"/>
    </row>
  </sheetData>
  <mergeCells count="41">
    <mergeCell ref="A2:F2"/>
    <mergeCell ref="A118:F118"/>
    <mergeCell ref="A50:F50"/>
    <mergeCell ref="A72:F72"/>
    <mergeCell ref="A96:F96"/>
    <mergeCell ref="A142:F142"/>
    <mergeCell ref="A164:F164"/>
    <mergeCell ref="C188:G188"/>
    <mergeCell ref="A221:G221"/>
    <mergeCell ref="D189:E189"/>
    <mergeCell ref="A190:G190"/>
    <mergeCell ref="D191:E191"/>
    <mergeCell ref="D192:E192"/>
    <mergeCell ref="D193:E193"/>
    <mergeCell ref="D194:E194"/>
    <mergeCell ref="D195:E195"/>
    <mergeCell ref="D196:E196"/>
    <mergeCell ref="D197:E197"/>
    <mergeCell ref="D198:E198"/>
    <mergeCell ref="D199:E199"/>
    <mergeCell ref="D200:E200"/>
    <mergeCell ref="D201:E201"/>
    <mergeCell ref="D202:E202"/>
    <mergeCell ref="D203:E203"/>
    <mergeCell ref="D204:E204"/>
    <mergeCell ref="D212:E212"/>
    <mergeCell ref="D213:E213"/>
    <mergeCell ref="D205:E205"/>
    <mergeCell ref="D206:E206"/>
    <mergeCell ref="D207:E207"/>
    <mergeCell ref="D208:E208"/>
    <mergeCell ref="E218:F218"/>
    <mergeCell ref="E219:F219"/>
    <mergeCell ref="A187:G187"/>
    <mergeCell ref="A220:G220"/>
    <mergeCell ref="D214:E214"/>
    <mergeCell ref="A215:G215"/>
    <mergeCell ref="E216:F216"/>
    <mergeCell ref="A217:G217"/>
    <mergeCell ref="D209:E209"/>
    <mergeCell ref="D210:E210"/>
  </mergeCells>
  <printOptions/>
  <pageMargins left="0" right="0" top="0.3937007874015748" bottom="0.3937007874015748"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R67"/>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L10" sqref="L10"/>
    </sheetView>
  </sheetViews>
  <sheetFormatPr defaultColWidth="9.140625" defaultRowHeight="12.75"/>
  <cols>
    <col min="1" max="1" width="32.421875" style="3" customWidth="1"/>
    <col min="2" max="5" width="9.140625" style="3" customWidth="1"/>
    <col min="6" max="6" width="7.421875" style="3" customWidth="1"/>
    <col min="7" max="8" width="7.57421875" style="3" customWidth="1"/>
    <col min="9" max="9" width="7.8515625" style="3" customWidth="1"/>
    <col min="10" max="10" width="7.57421875" style="3" customWidth="1"/>
    <col min="11" max="12" width="8.00390625" style="3" customWidth="1"/>
    <col min="13" max="13" width="7.421875" style="3" customWidth="1"/>
    <col min="14" max="14" width="7.7109375" style="3" customWidth="1"/>
    <col min="15" max="15" width="7.00390625" style="3" customWidth="1"/>
    <col min="16" max="16" width="7.7109375" style="3" customWidth="1"/>
    <col min="17" max="17" width="7.28125" style="3" customWidth="1"/>
    <col min="18" max="16384" width="9.140625" style="3" customWidth="1"/>
  </cols>
  <sheetData>
    <row r="1" spans="1:16" ht="15.75">
      <c r="A1" s="224" t="s">
        <v>1242</v>
      </c>
      <c r="B1" s="225"/>
      <c r="C1" s="225"/>
      <c r="D1" s="225"/>
      <c r="E1" s="225"/>
      <c r="F1" s="225"/>
      <c r="G1" s="225"/>
      <c r="H1" s="225"/>
      <c r="I1" s="225"/>
      <c r="J1" s="225"/>
      <c r="K1" s="225"/>
      <c r="L1" s="225"/>
      <c r="M1" s="225"/>
      <c r="N1" s="225"/>
      <c r="O1" s="225"/>
      <c r="P1" s="226"/>
    </row>
    <row r="2" spans="1:17" ht="45.75" customHeight="1">
      <c r="A2" s="197" t="s">
        <v>1080</v>
      </c>
      <c r="B2" s="197" t="s">
        <v>1081</v>
      </c>
      <c r="C2" s="227" t="s">
        <v>1082</v>
      </c>
      <c r="D2" s="227"/>
      <c r="E2" s="227"/>
      <c r="F2" s="227"/>
      <c r="G2" s="227"/>
      <c r="H2" s="227"/>
      <c r="I2" s="227" t="s">
        <v>673</v>
      </c>
      <c r="J2" s="227"/>
      <c r="K2" s="227"/>
      <c r="L2" s="227"/>
      <c r="M2" s="227"/>
      <c r="N2" s="227"/>
      <c r="O2" s="227"/>
      <c r="P2" s="227"/>
      <c r="Q2" s="227"/>
    </row>
    <row r="3" spans="1:17" ht="16.5" customHeight="1">
      <c r="A3" s="197"/>
      <c r="B3" s="197"/>
      <c r="C3" s="197" t="s">
        <v>1083</v>
      </c>
      <c r="D3" s="197"/>
      <c r="E3" s="197"/>
      <c r="F3" s="197" t="s">
        <v>974</v>
      </c>
      <c r="G3" s="197"/>
      <c r="H3" s="197"/>
      <c r="I3" s="197" t="s">
        <v>1083</v>
      </c>
      <c r="J3" s="197"/>
      <c r="K3" s="197"/>
      <c r="L3" s="180" t="s">
        <v>974</v>
      </c>
      <c r="M3" s="119"/>
      <c r="N3" s="119"/>
      <c r="O3" s="119"/>
      <c r="P3" s="119"/>
      <c r="Q3" s="120"/>
    </row>
    <row r="4" spans="1:17" ht="16.5" customHeight="1">
      <c r="A4" s="1"/>
      <c r="B4" s="1"/>
      <c r="C4" s="1"/>
      <c r="D4" s="1"/>
      <c r="E4" s="1"/>
      <c r="F4" s="1"/>
      <c r="G4" s="1"/>
      <c r="H4" s="1"/>
      <c r="I4" s="1"/>
      <c r="J4" s="1"/>
      <c r="K4" s="1"/>
      <c r="L4" s="197" t="s">
        <v>967</v>
      </c>
      <c r="M4" s="197"/>
      <c r="N4" s="197"/>
      <c r="O4" s="197" t="s">
        <v>1084</v>
      </c>
      <c r="P4" s="197"/>
      <c r="Q4" s="197"/>
    </row>
    <row r="5" spans="1:17" ht="15.75">
      <c r="A5" s="1"/>
      <c r="B5" s="1"/>
      <c r="C5" s="1">
        <v>2006</v>
      </c>
      <c r="D5" s="1">
        <v>2007</v>
      </c>
      <c r="E5" s="1">
        <v>2008</v>
      </c>
      <c r="F5" s="1">
        <v>2006</v>
      </c>
      <c r="G5" s="1">
        <v>2007</v>
      </c>
      <c r="H5" s="1">
        <v>2008</v>
      </c>
      <c r="I5" s="1">
        <v>2006</v>
      </c>
      <c r="J5" s="1">
        <v>2007</v>
      </c>
      <c r="K5" s="1">
        <v>2008</v>
      </c>
      <c r="L5" s="1">
        <v>2006</v>
      </c>
      <c r="M5" s="1">
        <v>2007</v>
      </c>
      <c r="N5" s="3">
        <v>2008</v>
      </c>
      <c r="O5" s="1">
        <v>2006</v>
      </c>
      <c r="P5" s="3">
        <v>2007</v>
      </c>
      <c r="Q5" s="3">
        <v>2008</v>
      </c>
    </row>
    <row r="6" spans="1:15" ht="15.75">
      <c r="A6" s="1"/>
      <c r="B6" s="1"/>
      <c r="C6" s="1"/>
      <c r="D6" s="1"/>
      <c r="E6" s="1"/>
      <c r="F6" s="1"/>
      <c r="G6" s="1"/>
      <c r="H6" s="1"/>
      <c r="I6" s="1"/>
      <c r="J6" s="1"/>
      <c r="K6" s="1"/>
      <c r="L6" s="1"/>
      <c r="M6" s="1"/>
      <c r="O6" s="1"/>
    </row>
    <row r="7" spans="1:17" ht="31.5">
      <c r="A7" s="1" t="s">
        <v>869</v>
      </c>
      <c r="B7" s="1" t="s">
        <v>1085</v>
      </c>
      <c r="C7" s="1">
        <v>12.1</v>
      </c>
      <c r="D7" s="1">
        <v>12.2</v>
      </c>
      <c r="E7" s="3">
        <v>12</v>
      </c>
      <c r="F7" s="1">
        <v>1.3</v>
      </c>
      <c r="G7" s="1">
        <v>1.3</v>
      </c>
      <c r="H7" s="3">
        <v>1.4</v>
      </c>
      <c r="I7" s="1">
        <v>10</v>
      </c>
      <c r="J7" s="1">
        <v>10.3</v>
      </c>
      <c r="K7" s="3">
        <v>10.2</v>
      </c>
      <c r="L7" s="1">
        <v>0.3</v>
      </c>
      <c r="M7" s="1">
        <v>0.3</v>
      </c>
      <c r="N7" s="3">
        <v>0.3</v>
      </c>
      <c r="O7" s="1">
        <v>0.9</v>
      </c>
      <c r="P7" s="3">
        <v>0.7</v>
      </c>
      <c r="Q7" s="3">
        <v>0.7</v>
      </c>
    </row>
    <row r="8" spans="1:16" ht="31.5">
      <c r="A8" s="1" t="s">
        <v>1086</v>
      </c>
      <c r="B8" s="1" t="s">
        <v>1087</v>
      </c>
      <c r="C8" s="1">
        <v>14.4</v>
      </c>
      <c r="D8" s="1">
        <v>13.8</v>
      </c>
      <c r="E8" s="3">
        <v>13.6</v>
      </c>
      <c r="F8" s="1">
        <v>0.4</v>
      </c>
      <c r="G8" s="1">
        <v>0.6</v>
      </c>
      <c r="H8" s="3">
        <v>0.6</v>
      </c>
      <c r="I8" s="1">
        <v>11.1</v>
      </c>
      <c r="J8" s="1">
        <v>12</v>
      </c>
      <c r="K8" s="3">
        <v>11</v>
      </c>
      <c r="L8" s="1">
        <v>0.1</v>
      </c>
      <c r="M8" s="1">
        <v>0.2</v>
      </c>
      <c r="N8" s="3">
        <v>0.02</v>
      </c>
      <c r="O8" s="1">
        <v>0.6</v>
      </c>
      <c r="P8" s="3">
        <v>0.7</v>
      </c>
    </row>
    <row r="9" spans="1:15" ht="31.5">
      <c r="A9" s="1" t="s">
        <v>1088</v>
      </c>
      <c r="B9" s="1" t="s">
        <v>1089</v>
      </c>
      <c r="C9" s="1">
        <v>8.7</v>
      </c>
      <c r="D9" s="1">
        <v>8.1</v>
      </c>
      <c r="E9" s="3">
        <v>8.2</v>
      </c>
      <c r="F9" s="1">
        <v>2.3</v>
      </c>
      <c r="G9" s="1">
        <v>2.3</v>
      </c>
      <c r="H9" s="3">
        <v>2.4</v>
      </c>
      <c r="I9" s="1">
        <v>13.6</v>
      </c>
      <c r="J9" s="1">
        <v>12.8</v>
      </c>
      <c r="K9" s="3">
        <v>13.2</v>
      </c>
      <c r="L9" s="1">
        <v>0.6</v>
      </c>
      <c r="M9" s="1">
        <v>0.6</v>
      </c>
      <c r="N9" s="3">
        <v>0.5</v>
      </c>
      <c r="O9" s="1" t="s">
        <v>930</v>
      </c>
    </row>
    <row r="10" spans="1:15" ht="31.5">
      <c r="A10" s="1" t="s">
        <v>1090</v>
      </c>
      <c r="B10" s="1" t="s">
        <v>1091</v>
      </c>
      <c r="C10" s="1" t="s">
        <v>826</v>
      </c>
      <c r="D10" s="1">
        <v>15.4</v>
      </c>
      <c r="E10" s="3">
        <v>18.2</v>
      </c>
      <c r="F10" s="1" t="s">
        <v>1092</v>
      </c>
      <c r="G10" s="1">
        <v>7.6</v>
      </c>
      <c r="H10" s="3">
        <v>7.8</v>
      </c>
      <c r="I10" s="1" t="s">
        <v>1094</v>
      </c>
      <c r="J10" s="1">
        <v>13.8</v>
      </c>
      <c r="K10" s="3">
        <v>10.7</v>
      </c>
      <c r="L10" s="1" t="s">
        <v>1095</v>
      </c>
      <c r="M10" s="1">
        <v>8.3</v>
      </c>
      <c r="O10" s="1" t="s">
        <v>930</v>
      </c>
    </row>
    <row r="11" spans="1:17" ht="78.75">
      <c r="A11" s="1" t="s">
        <v>1096</v>
      </c>
      <c r="B11" s="1" t="s">
        <v>1097</v>
      </c>
      <c r="C11" s="1" t="s">
        <v>1098</v>
      </c>
      <c r="D11" s="1">
        <v>14.6</v>
      </c>
      <c r="E11" s="3">
        <v>14.3</v>
      </c>
      <c r="F11" s="1" t="s">
        <v>1099</v>
      </c>
      <c r="G11" s="1">
        <v>0.6</v>
      </c>
      <c r="H11" s="3">
        <v>0.3</v>
      </c>
      <c r="I11" s="1" t="s">
        <v>1101</v>
      </c>
      <c r="J11" s="1">
        <v>14.7</v>
      </c>
      <c r="K11" s="3">
        <v>11.9</v>
      </c>
      <c r="L11" s="1" t="s">
        <v>1102</v>
      </c>
      <c r="M11" s="1">
        <v>3</v>
      </c>
      <c r="N11" s="3">
        <v>6.7</v>
      </c>
      <c r="O11" s="1" t="s">
        <v>1104</v>
      </c>
      <c r="P11" s="3">
        <v>25</v>
      </c>
      <c r="Q11" s="3">
        <v>50</v>
      </c>
    </row>
    <row r="12" spans="1:15" ht="63">
      <c r="A12" s="1" t="s">
        <v>1105</v>
      </c>
      <c r="B12" s="1" t="s">
        <v>1106</v>
      </c>
      <c r="C12" s="1" t="s">
        <v>1108</v>
      </c>
      <c r="D12" s="1">
        <v>17</v>
      </c>
      <c r="E12" s="3">
        <v>17.5</v>
      </c>
      <c r="F12" s="1" t="s">
        <v>1110</v>
      </c>
      <c r="G12" s="1">
        <v>2.1</v>
      </c>
      <c r="H12" s="3">
        <v>2.3</v>
      </c>
      <c r="I12" s="1" t="s">
        <v>1111</v>
      </c>
      <c r="J12" s="1">
        <v>16.5</v>
      </c>
      <c r="K12" s="3">
        <v>10.8</v>
      </c>
      <c r="L12" s="1" t="s">
        <v>1113</v>
      </c>
      <c r="M12" s="1">
        <v>1.7</v>
      </c>
      <c r="N12" s="3">
        <v>3</v>
      </c>
      <c r="O12" s="1" t="s">
        <v>930</v>
      </c>
    </row>
    <row r="13" spans="1:15" ht="15.75">
      <c r="A13" s="1" t="s">
        <v>1114</v>
      </c>
      <c r="B13" s="1" t="s">
        <v>1115</v>
      </c>
      <c r="C13" s="1" t="s">
        <v>1100</v>
      </c>
      <c r="D13" s="1">
        <v>18</v>
      </c>
      <c r="E13" s="3">
        <v>18.5</v>
      </c>
      <c r="F13" s="1" t="s">
        <v>1117</v>
      </c>
      <c r="G13" s="1">
        <v>2.3</v>
      </c>
      <c r="H13" s="3">
        <v>2.5</v>
      </c>
      <c r="I13" s="1" t="s">
        <v>1118</v>
      </c>
      <c r="J13" s="1">
        <v>11.9</v>
      </c>
      <c r="K13" s="3">
        <v>8.7</v>
      </c>
      <c r="L13" s="1" t="s">
        <v>909</v>
      </c>
      <c r="M13" s="1">
        <v>5</v>
      </c>
      <c r="N13" s="3">
        <v>9.1</v>
      </c>
      <c r="O13" s="1" t="s">
        <v>930</v>
      </c>
    </row>
    <row r="14" spans="1:16" ht="31.5">
      <c r="A14" s="1" t="s">
        <v>1121</v>
      </c>
      <c r="B14" s="1" t="s">
        <v>1122</v>
      </c>
      <c r="C14" s="1" t="s">
        <v>1124</v>
      </c>
      <c r="D14" s="1">
        <v>14.8</v>
      </c>
      <c r="E14" s="3">
        <v>14.4</v>
      </c>
      <c r="F14" s="1" t="s">
        <v>1125</v>
      </c>
      <c r="G14" s="1">
        <v>0.5</v>
      </c>
      <c r="H14" s="3">
        <v>0.4</v>
      </c>
      <c r="I14" s="1" t="s">
        <v>1126</v>
      </c>
      <c r="J14" s="1">
        <v>14</v>
      </c>
      <c r="K14" s="3">
        <v>14</v>
      </c>
      <c r="L14" s="1" t="s">
        <v>930</v>
      </c>
      <c r="M14" s="1">
        <v>0.1</v>
      </c>
      <c r="N14" s="3">
        <v>0.06</v>
      </c>
      <c r="O14" s="1" t="s">
        <v>930</v>
      </c>
      <c r="P14" s="3">
        <v>4.2</v>
      </c>
    </row>
    <row r="15" spans="1:15" ht="31.5">
      <c r="A15" s="1" t="s">
        <v>1127</v>
      </c>
      <c r="B15" s="1" t="s">
        <v>1128</v>
      </c>
      <c r="C15" s="1" t="s">
        <v>1130</v>
      </c>
      <c r="D15" s="1">
        <v>11.2</v>
      </c>
      <c r="E15" s="3">
        <v>11.1</v>
      </c>
      <c r="F15" s="1" t="s">
        <v>930</v>
      </c>
      <c r="G15" s="1"/>
      <c r="I15" s="1" t="s">
        <v>1131</v>
      </c>
      <c r="J15" s="1">
        <v>11.7</v>
      </c>
      <c r="K15" s="3">
        <v>12</v>
      </c>
      <c r="L15" s="1" t="s">
        <v>930</v>
      </c>
      <c r="M15" s="1"/>
      <c r="O15" s="1" t="s">
        <v>930</v>
      </c>
    </row>
    <row r="16" spans="1:15" ht="31.5">
      <c r="A16" s="1" t="s">
        <v>1132</v>
      </c>
      <c r="B16" s="1" t="s">
        <v>1133</v>
      </c>
      <c r="C16" s="1" t="s">
        <v>1130</v>
      </c>
      <c r="D16" s="1">
        <v>10.1</v>
      </c>
      <c r="E16" s="3">
        <v>10</v>
      </c>
      <c r="F16" s="1" t="s">
        <v>930</v>
      </c>
      <c r="G16" s="1"/>
      <c r="I16" s="1" t="s">
        <v>930</v>
      </c>
      <c r="J16" s="1"/>
      <c r="L16" s="1" t="s">
        <v>930</v>
      </c>
      <c r="M16" s="1"/>
      <c r="O16" s="1" t="s">
        <v>930</v>
      </c>
    </row>
    <row r="17" spans="1:15" ht="15.75">
      <c r="A17" s="1" t="s">
        <v>1135</v>
      </c>
      <c r="B17" s="1" t="s">
        <v>1136</v>
      </c>
      <c r="C17" s="1" t="s">
        <v>1138</v>
      </c>
      <c r="D17" s="1">
        <v>10.1</v>
      </c>
      <c r="E17" s="3">
        <v>10</v>
      </c>
      <c r="F17" s="1" t="s">
        <v>930</v>
      </c>
      <c r="G17" s="1"/>
      <c r="I17" s="1" t="s">
        <v>930</v>
      </c>
      <c r="J17" s="1"/>
      <c r="L17" s="1" t="s">
        <v>930</v>
      </c>
      <c r="M17" s="1"/>
      <c r="O17" s="1" t="s">
        <v>930</v>
      </c>
    </row>
    <row r="18" spans="1:15" ht="31.5">
      <c r="A18" s="1" t="s">
        <v>1139</v>
      </c>
      <c r="B18" s="1" t="s">
        <v>1140</v>
      </c>
      <c r="C18" s="1" t="s">
        <v>1129</v>
      </c>
      <c r="D18" s="1">
        <v>11.8</v>
      </c>
      <c r="E18" s="3">
        <v>11.6</v>
      </c>
      <c r="F18" s="1" t="s">
        <v>1125</v>
      </c>
      <c r="G18" s="1"/>
      <c r="I18" s="1" t="s">
        <v>1141</v>
      </c>
      <c r="J18" s="1">
        <v>11.6</v>
      </c>
      <c r="K18" s="3">
        <v>11.1</v>
      </c>
      <c r="L18" s="1" t="s">
        <v>930</v>
      </c>
      <c r="M18" s="1"/>
      <c r="O18" s="1" t="s">
        <v>930</v>
      </c>
    </row>
    <row r="19" spans="1:17" ht="31.5">
      <c r="A19" s="1" t="s">
        <v>1142</v>
      </c>
      <c r="B19" s="1" t="s">
        <v>1143</v>
      </c>
      <c r="C19" s="1" t="s">
        <v>1144</v>
      </c>
      <c r="D19" s="1">
        <v>16.6</v>
      </c>
      <c r="E19" s="3">
        <v>16</v>
      </c>
      <c r="F19" s="1" t="s">
        <v>1146</v>
      </c>
      <c r="G19" s="1">
        <v>3.3</v>
      </c>
      <c r="H19" s="3">
        <v>3.4</v>
      </c>
      <c r="I19" s="1" t="s">
        <v>1147</v>
      </c>
      <c r="J19" s="1">
        <v>8</v>
      </c>
      <c r="K19" s="3">
        <v>8</v>
      </c>
      <c r="L19" s="1" t="s">
        <v>1148</v>
      </c>
      <c r="M19" s="1">
        <v>1</v>
      </c>
      <c r="N19" s="3">
        <v>0.6</v>
      </c>
      <c r="O19" s="1" t="s">
        <v>1149</v>
      </c>
      <c r="P19" s="3">
        <v>100</v>
      </c>
      <c r="Q19" s="3">
        <v>25</v>
      </c>
    </row>
    <row r="20" spans="1:15" ht="31.5">
      <c r="A20" s="1" t="s">
        <v>1150</v>
      </c>
      <c r="B20" s="1" t="s">
        <v>1151</v>
      </c>
      <c r="C20" s="1" t="s">
        <v>825</v>
      </c>
      <c r="D20" s="1">
        <v>20.8</v>
      </c>
      <c r="E20" s="3">
        <v>20.2</v>
      </c>
      <c r="F20" s="1" t="s">
        <v>1147</v>
      </c>
      <c r="G20" s="1"/>
      <c r="H20" s="3">
        <v>25</v>
      </c>
      <c r="I20" s="1" t="s">
        <v>1152</v>
      </c>
      <c r="J20" s="1"/>
      <c r="L20" s="1" t="s">
        <v>930</v>
      </c>
      <c r="M20" s="1"/>
      <c r="O20" s="1" t="s">
        <v>930</v>
      </c>
    </row>
    <row r="21" spans="1:15" ht="31.5">
      <c r="A21" s="1" t="s">
        <v>1153</v>
      </c>
      <c r="B21" s="1" t="s">
        <v>1154</v>
      </c>
      <c r="C21" s="1" t="s">
        <v>812</v>
      </c>
      <c r="D21" s="1">
        <v>17.1</v>
      </c>
      <c r="E21" s="3">
        <v>16.9</v>
      </c>
      <c r="F21" s="1" t="s">
        <v>905</v>
      </c>
      <c r="G21" s="1">
        <v>1.1</v>
      </c>
      <c r="H21" s="3">
        <v>2.3</v>
      </c>
      <c r="I21" s="1" t="s">
        <v>930</v>
      </c>
      <c r="J21" s="1"/>
      <c r="L21" s="1" t="s">
        <v>930</v>
      </c>
      <c r="M21" s="1"/>
      <c r="O21" s="1" t="s">
        <v>930</v>
      </c>
    </row>
    <row r="22" spans="1:15" ht="47.25">
      <c r="A22" s="1" t="s">
        <v>1155</v>
      </c>
      <c r="B22" s="1" t="s">
        <v>1156</v>
      </c>
      <c r="C22" s="1" t="s">
        <v>1120</v>
      </c>
      <c r="D22" s="1">
        <v>14.6</v>
      </c>
      <c r="E22" s="3">
        <v>14.5</v>
      </c>
      <c r="F22" s="1" t="s">
        <v>1158</v>
      </c>
      <c r="G22" s="1">
        <v>0.1</v>
      </c>
      <c r="H22" s="3">
        <v>0</v>
      </c>
      <c r="I22" s="1" t="s">
        <v>1160</v>
      </c>
      <c r="J22" s="1">
        <v>20</v>
      </c>
      <c r="L22" s="1" t="s">
        <v>930</v>
      </c>
      <c r="M22" s="1"/>
      <c r="O22" s="1" t="s">
        <v>930</v>
      </c>
    </row>
    <row r="23" spans="1:15" ht="31.5">
      <c r="A23" s="1" t="s">
        <v>1161</v>
      </c>
      <c r="B23" s="1" t="s">
        <v>1162</v>
      </c>
      <c r="C23" s="1" t="s">
        <v>1119</v>
      </c>
      <c r="D23" s="1">
        <v>15.6</v>
      </c>
      <c r="E23" s="3">
        <v>14.7</v>
      </c>
      <c r="F23" s="1" t="s">
        <v>1163</v>
      </c>
      <c r="G23" s="1">
        <v>4.1</v>
      </c>
      <c r="H23" s="3">
        <v>4.1</v>
      </c>
      <c r="I23" s="1" t="s">
        <v>930</v>
      </c>
      <c r="J23" s="1"/>
      <c r="L23" s="1" t="s">
        <v>930</v>
      </c>
      <c r="M23" s="1"/>
      <c r="O23" s="1" t="s">
        <v>930</v>
      </c>
    </row>
    <row r="24" spans="1:15" ht="15.75">
      <c r="A24" s="1" t="s">
        <v>1164</v>
      </c>
      <c r="B24" s="1" t="s">
        <v>1165</v>
      </c>
      <c r="C24" s="1" t="s">
        <v>1166</v>
      </c>
      <c r="D24" s="1">
        <v>19.9</v>
      </c>
      <c r="E24" s="3">
        <v>20</v>
      </c>
      <c r="F24" s="1" t="s">
        <v>1100</v>
      </c>
      <c r="G24" s="1">
        <v>20.3</v>
      </c>
      <c r="H24" s="3">
        <v>20.9</v>
      </c>
      <c r="I24" s="1" t="s">
        <v>930</v>
      </c>
      <c r="J24" s="1"/>
      <c r="L24" s="1" t="s">
        <v>930</v>
      </c>
      <c r="M24" s="1"/>
      <c r="O24" s="1" t="s">
        <v>930</v>
      </c>
    </row>
    <row r="25" spans="1:15" ht="15.75">
      <c r="A25" s="1" t="s">
        <v>1167</v>
      </c>
      <c r="B25" s="1" t="s">
        <v>1168</v>
      </c>
      <c r="C25" s="1" t="s">
        <v>824</v>
      </c>
      <c r="D25" s="1">
        <v>16</v>
      </c>
      <c r="E25" s="3">
        <v>15.7</v>
      </c>
      <c r="F25" s="1" t="s">
        <v>930</v>
      </c>
      <c r="G25" s="1">
        <v>0.1</v>
      </c>
      <c r="H25" s="3">
        <v>0.3</v>
      </c>
      <c r="I25" s="1" t="s">
        <v>930</v>
      </c>
      <c r="J25" s="1"/>
      <c r="L25" s="1" t="s">
        <v>930</v>
      </c>
      <c r="M25" s="1"/>
      <c r="O25" s="1" t="s">
        <v>930</v>
      </c>
    </row>
    <row r="26" spans="1:15" ht="15.75">
      <c r="A26" s="1" t="s">
        <v>1169</v>
      </c>
      <c r="B26" s="1" t="s">
        <v>1170</v>
      </c>
      <c r="C26" s="1" t="s">
        <v>1101</v>
      </c>
      <c r="D26" s="1">
        <v>18</v>
      </c>
      <c r="E26" s="3">
        <v>17.3</v>
      </c>
      <c r="F26" s="1" t="s">
        <v>1172</v>
      </c>
      <c r="G26" s="1">
        <v>4.4</v>
      </c>
      <c r="H26" s="3">
        <v>4.54</v>
      </c>
      <c r="I26" s="1" t="s">
        <v>930</v>
      </c>
      <c r="J26" s="1"/>
      <c r="L26" s="1" t="s">
        <v>930</v>
      </c>
      <c r="M26" s="1"/>
      <c r="O26" s="1" t="s">
        <v>930</v>
      </c>
    </row>
    <row r="27" spans="1:17" ht="31.5">
      <c r="A27" s="1" t="s">
        <v>1173</v>
      </c>
      <c r="B27" s="1" t="s">
        <v>1174</v>
      </c>
      <c r="C27" s="1" t="s">
        <v>1157</v>
      </c>
      <c r="D27" s="1">
        <v>13.8</v>
      </c>
      <c r="E27" s="3">
        <v>13.7</v>
      </c>
      <c r="F27" s="1" t="s">
        <v>1176</v>
      </c>
      <c r="G27" s="1">
        <v>0.9</v>
      </c>
      <c r="H27" s="3">
        <v>1.1</v>
      </c>
      <c r="I27" s="1" t="s">
        <v>1177</v>
      </c>
      <c r="J27" s="1">
        <v>8.3</v>
      </c>
      <c r="K27" s="3">
        <v>8</v>
      </c>
      <c r="L27" s="1" t="s">
        <v>1125</v>
      </c>
      <c r="M27" s="1">
        <v>0.04</v>
      </c>
      <c r="N27" s="3">
        <v>0.03</v>
      </c>
      <c r="O27" s="1" t="s">
        <v>818</v>
      </c>
      <c r="P27" s="3">
        <v>0.1</v>
      </c>
      <c r="Q27" s="3">
        <v>0.04</v>
      </c>
    </row>
    <row r="28" spans="1:17" ht="15.75">
      <c r="A28" s="1" t="s">
        <v>1178</v>
      </c>
      <c r="B28" s="1" t="s">
        <v>1179</v>
      </c>
      <c r="C28" s="1" t="s">
        <v>1180</v>
      </c>
      <c r="D28" s="1">
        <v>18.2</v>
      </c>
      <c r="E28" s="3">
        <v>17.9</v>
      </c>
      <c r="F28" s="1" t="s">
        <v>1181</v>
      </c>
      <c r="G28" s="1">
        <v>2.7</v>
      </c>
      <c r="H28" s="3">
        <v>3.1</v>
      </c>
      <c r="I28" s="1" t="s">
        <v>1108</v>
      </c>
      <c r="J28" s="1">
        <v>13.1</v>
      </c>
      <c r="K28" s="3">
        <v>13.4</v>
      </c>
      <c r="L28" s="1" t="s">
        <v>1175</v>
      </c>
      <c r="M28" s="1">
        <v>0.4</v>
      </c>
      <c r="N28" s="3">
        <v>0.4</v>
      </c>
      <c r="O28" s="1" t="s">
        <v>1182</v>
      </c>
      <c r="P28" s="3">
        <v>1.4</v>
      </c>
      <c r="Q28" s="3">
        <v>0.36</v>
      </c>
    </row>
    <row r="29" spans="1:15" ht="31.5">
      <c r="A29" s="1" t="s">
        <v>1183</v>
      </c>
      <c r="B29" s="1" t="s">
        <v>1184</v>
      </c>
      <c r="C29" s="1" t="s">
        <v>1185</v>
      </c>
      <c r="D29" s="1">
        <v>13.2</v>
      </c>
      <c r="E29" s="3">
        <v>13.6</v>
      </c>
      <c r="F29" s="1" t="s">
        <v>1176</v>
      </c>
      <c r="G29" s="1"/>
      <c r="H29" s="3">
        <v>0.3</v>
      </c>
      <c r="I29" s="1" t="s">
        <v>1186</v>
      </c>
      <c r="J29" s="1">
        <v>12.9</v>
      </c>
      <c r="K29" s="3">
        <v>9.4</v>
      </c>
      <c r="L29" s="1" t="s">
        <v>930</v>
      </c>
      <c r="M29" s="1"/>
      <c r="O29" s="1" t="s">
        <v>930</v>
      </c>
    </row>
    <row r="30" spans="1:15" ht="15.75">
      <c r="A30" s="1" t="s">
        <v>1187</v>
      </c>
      <c r="B30" s="1" t="s">
        <v>1188</v>
      </c>
      <c r="C30" s="1" t="s">
        <v>1098</v>
      </c>
      <c r="D30" s="1">
        <v>14.7</v>
      </c>
      <c r="E30" s="3">
        <v>14.8</v>
      </c>
      <c r="F30" s="1" t="s">
        <v>930</v>
      </c>
      <c r="G30" s="1">
        <v>0.5</v>
      </c>
      <c r="H30" s="3">
        <v>0</v>
      </c>
      <c r="I30" s="1" t="s">
        <v>1189</v>
      </c>
      <c r="J30" s="1">
        <v>9.5</v>
      </c>
      <c r="K30" s="3">
        <v>9.4</v>
      </c>
      <c r="L30" s="1" t="s">
        <v>930</v>
      </c>
      <c r="M30" s="1"/>
      <c r="O30" s="1" t="s">
        <v>930</v>
      </c>
    </row>
    <row r="31" spans="1:15" ht="31.5">
      <c r="A31" s="1" t="s">
        <v>1190</v>
      </c>
      <c r="B31" s="1" t="s">
        <v>1191</v>
      </c>
      <c r="C31" s="1" t="s">
        <v>1192</v>
      </c>
      <c r="D31" s="1">
        <v>13.4</v>
      </c>
      <c r="E31" s="3">
        <v>13.2</v>
      </c>
      <c r="F31" s="1" t="s">
        <v>906</v>
      </c>
      <c r="G31" s="1">
        <v>1.5</v>
      </c>
      <c r="H31" s="3">
        <v>1.4</v>
      </c>
      <c r="I31" s="1" t="s">
        <v>1193</v>
      </c>
      <c r="J31" s="1">
        <v>8.7</v>
      </c>
      <c r="K31" s="3">
        <v>9.3</v>
      </c>
      <c r="L31" s="1" t="s">
        <v>930</v>
      </c>
      <c r="M31" s="1"/>
      <c r="O31" s="1" t="s">
        <v>930</v>
      </c>
    </row>
    <row r="32" spans="1:15" ht="31.5">
      <c r="A32" s="1" t="s">
        <v>1194</v>
      </c>
      <c r="B32" s="1" t="s">
        <v>1195</v>
      </c>
      <c r="C32" s="1" t="s">
        <v>1196</v>
      </c>
      <c r="D32" s="1">
        <v>16.4</v>
      </c>
      <c r="E32" s="3">
        <v>16.4</v>
      </c>
      <c r="F32" s="1" t="s">
        <v>911</v>
      </c>
      <c r="G32" s="1">
        <v>1.7</v>
      </c>
      <c r="H32" s="3">
        <v>1.5</v>
      </c>
      <c r="I32" s="1" t="s">
        <v>1197</v>
      </c>
      <c r="J32" s="1">
        <v>14.1</v>
      </c>
      <c r="K32" s="3">
        <v>12.3</v>
      </c>
      <c r="L32" s="1" t="s">
        <v>930</v>
      </c>
      <c r="M32" s="1"/>
      <c r="O32" s="1" t="s">
        <v>930</v>
      </c>
    </row>
    <row r="33" spans="1:15" ht="31.5">
      <c r="A33" s="1" t="s">
        <v>1198</v>
      </c>
      <c r="B33" s="1" t="s">
        <v>1199</v>
      </c>
      <c r="C33" s="1" t="s">
        <v>1159</v>
      </c>
      <c r="D33" s="1">
        <v>15.6</v>
      </c>
      <c r="E33" s="3">
        <v>16.1</v>
      </c>
      <c r="F33" s="1" t="s">
        <v>1200</v>
      </c>
      <c r="G33" s="1">
        <v>8</v>
      </c>
      <c r="H33" s="3">
        <v>7.3</v>
      </c>
      <c r="I33" s="1" t="s">
        <v>1107</v>
      </c>
      <c r="J33" s="1">
        <v>11.3</v>
      </c>
      <c r="K33" s="3">
        <v>11</v>
      </c>
      <c r="L33" s="1" t="s">
        <v>930</v>
      </c>
      <c r="M33" s="1"/>
      <c r="O33" s="1" t="s">
        <v>930</v>
      </c>
    </row>
    <row r="34" spans="1:15" ht="31.5">
      <c r="A34" s="1" t="s">
        <v>1201</v>
      </c>
      <c r="B34" s="1" t="s">
        <v>1202</v>
      </c>
      <c r="C34" s="1" t="s">
        <v>1118</v>
      </c>
      <c r="D34" s="1">
        <v>13</v>
      </c>
      <c r="E34" s="3">
        <v>10.8</v>
      </c>
      <c r="F34" s="1" t="s">
        <v>816</v>
      </c>
      <c r="G34" s="1">
        <v>0.7</v>
      </c>
      <c r="H34" s="3">
        <v>0.5</v>
      </c>
      <c r="I34" s="1" t="s">
        <v>1203</v>
      </c>
      <c r="J34" s="1">
        <v>11.3</v>
      </c>
      <c r="K34" s="3">
        <v>7.8</v>
      </c>
      <c r="L34" s="1" t="s">
        <v>930</v>
      </c>
      <c r="M34" s="1"/>
      <c r="O34" s="1" t="s">
        <v>930</v>
      </c>
    </row>
    <row r="35" spans="1:15" ht="31.5">
      <c r="A35" s="1" t="s">
        <v>1204</v>
      </c>
      <c r="B35" s="1" t="s">
        <v>1205</v>
      </c>
      <c r="C35" s="1" t="s">
        <v>1203</v>
      </c>
      <c r="D35" s="1">
        <v>12</v>
      </c>
      <c r="E35" s="3">
        <v>11.5</v>
      </c>
      <c r="F35" s="1" t="s">
        <v>816</v>
      </c>
      <c r="G35" s="1">
        <v>0.3</v>
      </c>
      <c r="H35" s="3">
        <v>0.8</v>
      </c>
      <c r="I35" s="1" t="s">
        <v>1206</v>
      </c>
      <c r="J35" s="1">
        <v>9.8</v>
      </c>
      <c r="K35" s="3">
        <v>10.1</v>
      </c>
      <c r="L35" s="1" t="s">
        <v>930</v>
      </c>
      <c r="M35" s="1"/>
      <c r="O35" s="1" t="s">
        <v>930</v>
      </c>
    </row>
    <row r="36" spans="1:15" ht="47.25">
      <c r="A36" s="1" t="s">
        <v>1207</v>
      </c>
      <c r="B36" s="1" t="s">
        <v>1208</v>
      </c>
      <c r="C36" s="1" t="s">
        <v>1196</v>
      </c>
      <c r="D36" s="1">
        <v>16.4</v>
      </c>
      <c r="E36" s="3">
        <v>16.3</v>
      </c>
      <c r="F36" s="1" t="s">
        <v>1125</v>
      </c>
      <c r="G36" s="1">
        <v>0.1</v>
      </c>
      <c r="H36" s="3">
        <v>0.2</v>
      </c>
      <c r="I36" s="1" t="s">
        <v>1157</v>
      </c>
      <c r="J36" s="1">
        <v>15.2</v>
      </c>
      <c r="K36" s="3">
        <v>15.7</v>
      </c>
      <c r="L36" s="1" t="s">
        <v>930</v>
      </c>
      <c r="M36" s="1"/>
      <c r="O36" s="1" t="s">
        <v>930</v>
      </c>
    </row>
    <row r="37" spans="1:15" ht="31.5">
      <c r="A37" s="1" t="s">
        <v>1209</v>
      </c>
      <c r="B37" s="1" t="s">
        <v>1210</v>
      </c>
      <c r="C37" s="1" t="s">
        <v>1211</v>
      </c>
      <c r="D37" s="1">
        <v>10.8</v>
      </c>
      <c r="E37" s="3">
        <v>10.6</v>
      </c>
      <c r="F37" s="1" t="s">
        <v>816</v>
      </c>
      <c r="G37" s="1">
        <v>0.2</v>
      </c>
      <c r="H37" s="3">
        <v>0.3</v>
      </c>
      <c r="I37" s="1" t="s">
        <v>1141</v>
      </c>
      <c r="J37" s="1">
        <v>10.4</v>
      </c>
      <c r="K37" s="3">
        <v>10.5</v>
      </c>
      <c r="L37" s="1" t="s">
        <v>930</v>
      </c>
      <c r="M37" s="1"/>
      <c r="O37" s="1" t="s">
        <v>930</v>
      </c>
    </row>
    <row r="38" spans="1:15" ht="31.5">
      <c r="A38" s="1" t="s">
        <v>1212</v>
      </c>
      <c r="B38" s="1" t="s">
        <v>1213</v>
      </c>
      <c r="C38" s="1" t="s">
        <v>1215</v>
      </c>
      <c r="D38" s="1">
        <v>7</v>
      </c>
      <c r="E38" s="3">
        <v>7.3</v>
      </c>
      <c r="F38" s="1" t="s">
        <v>930</v>
      </c>
      <c r="G38" s="1"/>
      <c r="H38" s="3">
        <v>0</v>
      </c>
      <c r="I38" s="1" t="s">
        <v>1216</v>
      </c>
      <c r="J38" s="1">
        <v>6.7</v>
      </c>
      <c r="K38" s="3">
        <v>4.5</v>
      </c>
      <c r="L38" s="1" t="s">
        <v>930</v>
      </c>
      <c r="M38" s="1"/>
      <c r="O38" s="1" t="s">
        <v>930</v>
      </c>
    </row>
    <row r="39" spans="1:17" ht="47.25">
      <c r="A39" s="1" t="s">
        <v>1217</v>
      </c>
      <c r="B39" s="1" t="s">
        <v>1218</v>
      </c>
      <c r="C39" s="1"/>
      <c r="D39" s="1"/>
      <c r="F39" s="1"/>
      <c r="G39" s="1"/>
      <c r="I39" s="1" t="s">
        <v>1130</v>
      </c>
      <c r="J39" s="1">
        <v>12.8</v>
      </c>
      <c r="K39" s="3">
        <v>11.6</v>
      </c>
      <c r="L39" s="1" t="s">
        <v>1148</v>
      </c>
      <c r="M39" s="1">
        <v>0.6</v>
      </c>
      <c r="N39" s="3">
        <v>0.8</v>
      </c>
      <c r="O39" s="1" t="s">
        <v>1148</v>
      </c>
      <c r="P39" s="3">
        <v>0.6</v>
      </c>
      <c r="Q39" s="3">
        <v>0.8</v>
      </c>
    </row>
    <row r="40" spans="1:17" ht="47.25">
      <c r="A40" s="1" t="s">
        <v>1219</v>
      </c>
      <c r="B40" s="1" t="s">
        <v>1220</v>
      </c>
      <c r="C40" s="1" t="s">
        <v>1126</v>
      </c>
      <c r="D40" s="1">
        <v>15</v>
      </c>
      <c r="E40" s="3">
        <v>15.9</v>
      </c>
      <c r="F40" s="1" t="s">
        <v>905</v>
      </c>
      <c r="G40" s="1">
        <v>1.9</v>
      </c>
      <c r="H40" s="3">
        <v>6.7</v>
      </c>
      <c r="I40" s="1" t="s">
        <v>1221</v>
      </c>
      <c r="J40" s="1">
        <v>11.5</v>
      </c>
      <c r="K40" s="3">
        <v>12.9</v>
      </c>
      <c r="L40" s="1" t="s">
        <v>1116</v>
      </c>
      <c r="M40" s="1">
        <v>2.1</v>
      </c>
      <c r="N40" s="3">
        <v>2</v>
      </c>
      <c r="O40" s="1" t="s">
        <v>1172</v>
      </c>
      <c r="P40" s="3">
        <v>3.6</v>
      </c>
      <c r="Q40" s="3">
        <v>6.7</v>
      </c>
    </row>
    <row r="41" spans="1:15" ht="110.25">
      <c r="A41" s="1" t="s">
        <v>1222</v>
      </c>
      <c r="B41" s="1" t="s">
        <v>1223</v>
      </c>
      <c r="C41" s="1" t="s">
        <v>1224</v>
      </c>
      <c r="D41" s="1">
        <v>13.6</v>
      </c>
      <c r="E41" s="3">
        <v>15.5</v>
      </c>
      <c r="F41" s="1" t="s">
        <v>930</v>
      </c>
      <c r="G41" s="1"/>
      <c r="I41" s="1" t="s">
        <v>1214</v>
      </c>
      <c r="J41" s="1">
        <v>14.9</v>
      </c>
      <c r="K41" s="3">
        <v>12.8</v>
      </c>
      <c r="L41" s="1" t="s">
        <v>930</v>
      </c>
      <c r="M41" s="1"/>
      <c r="O41" s="1" t="s">
        <v>930</v>
      </c>
    </row>
    <row r="42" spans="1:17" ht="63">
      <c r="A42" s="1" t="s">
        <v>1226</v>
      </c>
      <c r="B42" s="1" t="s">
        <v>1227</v>
      </c>
      <c r="C42" s="1" t="s">
        <v>1134</v>
      </c>
      <c r="D42" s="1">
        <v>11.7</v>
      </c>
      <c r="E42" s="3">
        <v>11.7</v>
      </c>
      <c r="F42" s="1" t="s">
        <v>1228</v>
      </c>
      <c r="G42" s="1">
        <v>2.5</v>
      </c>
      <c r="H42" s="3">
        <v>2.5</v>
      </c>
      <c r="I42" s="1" t="s">
        <v>1225</v>
      </c>
      <c r="J42" s="1">
        <v>11.2</v>
      </c>
      <c r="K42" s="3">
        <v>10</v>
      </c>
      <c r="L42" s="1" t="s">
        <v>1158</v>
      </c>
      <c r="M42" s="1">
        <v>0.1</v>
      </c>
      <c r="N42" s="3">
        <v>0.2</v>
      </c>
      <c r="O42" s="1" t="s">
        <v>1229</v>
      </c>
      <c r="P42" s="3">
        <v>0.4</v>
      </c>
      <c r="Q42" s="3">
        <v>0.28</v>
      </c>
    </row>
    <row r="43" spans="1:15" ht="15.75">
      <c r="A43" s="1" t="s">
        <v>1230</v>
      </c>
      <c r="B43" s="1"/>
      <c r="C43" s="1" t="s">
        <v>1231</v>
      </c>
      <c r="D43" s="1">
        <v>16.1</v>
      </c>
      <c r="E43" s="3">
        <v>16.4</v>
      </c>
      <c r="F43" s="1" t="s">
        <v>1148</v>
      </c>
      <c r="G43" s="1">
        <v>1</v>
      </c>
      <c r="H43" s="3">
        <v>1.4</v>
      </c>
      <c r="I43" s="1" t="s">
        <v>1134</v>
      </c>
      <c r="J43" s="1">
        <v>15.6</v>
      </c>
      <c r="K43" s="3">
        <v>12.7</v>
      </c>
      <c r="L43" s="1" t="s">
        <v>930</v>
      </c>
      <c r="M43" s="1"/>
      <c r="O43" s="1" t="s">
        <v>930</v>
      </c>
    </row>
    <row r="44" spans="1:16" ht="31.5">
      <c r="A44" s="1" t="s">
        <v>1232</v>
      </c>
      <c r="B44" s="1" t="s">
        <v>1233</v>
      </c>
      <c r="C44" s="1" t="s">
        <v>1235</v>
      </c>
      <c r="D44" s="1">
        <v>23.5</v>
      </c>
      <c r="E44" s="3">
        <v>23.9</v>
      </c>
      <c r="F44" s="1" t="s">
        <v>1236</v>
      </c>
      <c r="G44" s="1">
        <v>5.2</v>
      </c>
      <c r="H44" s="3">
        <v>5.4</v>
      </c>
      <c r="I44" s="1" t="s">
        <v>1123</v>
      </c>
      <c r="J44" s="1">
        <v>20.5</v>
      </c>
      <c r="K44" s="3">
        <v>2.5</v>
      </c>
      <c r="L44" s="1" t="s">
        <v>1237</v>
      </c>
      <c r="M44" s="1">
        <v>0.5</v>
      </c>
      <c r="N44" s="3">
        <v>0.5</v>
      </c>
      <c r="O44" s="1" t="s">
        <v>930</v>
      </c>
      <c r="P44" s="3">
        <v>1.7</v>
      </c>
    </row>
    <row r="45" spans="1:15" ht="94.5">
      <c r="A45" s="1" t="s">
        <v>1238</v>
      </c>
      <c r="B45" s="1" t="s">
        <v>1239</v>
      </c>
      <c r="C45" s="1" t="s">
        <v>1182</v>
      </c>
      <c r="D45" s="1">
        <v>3.1</v>
      </c>
      <c r="E45" s="3">
        <v>3.47</v>
      </c>
      <c r="F45" s="1" t="s">
        <v>1240</v>
      </c>
      <c r="G45" s="1">
        <v>3.8</v>
      </c>
      <c r="H45" s="3">
        <v>2.3</v>
      </c>
      <c r="I45" s="1" t="s">
        <v>910</v>
      </c>
      <c r="J45" s="1">
        <v>3</v>
      </c>
      <c r="K45" s="3">
        <v>2.6</v>
      </c>
      <c r="L45" s="1" t="s">
        <v>1229</v>
      </c>
      <c r="M45" s="1"/>
      <c r="N45" s="3">
        <v>0.95</v>
      </c>
      <c r="O45" s="1" t="s">
        <v>930</v>
      </c>
    </row>
    <row r="46" spans="1:18" ht="15.75">
      <c r="A46" s="30"/>
      <c r="B46" s="30"/>
      <c r="C46" s="30"/>
      <c r="D46" s="30"/>
      <c r="E46" s="30"/>
      <c r="F46" s="30"/>
      <c r="G46" s="30"/>
      <c r="H46" s="30"/>
      <c r="I46" s="30"/>
      <c r="J46" s="30"/>
      <c r="K46" s="30"/>
      <c r="L46" s="30"/>
      <c r="M46" s="30"/>
      <c r="N46" s="30"/>
      <c r="O46" s="30"/>
      <c r="P46" s="30"/>
      <c r="Q46" s="30"/>
      <c r="R46" s="26"/>
    </row>
    <row r="47" spans="1:18" ht="15.75">
      <c r="A47" s="30"/>
      <c r="B47" s="30"/>
      <c r="C47" s="30"/>
      <c r="D47" s="30"/>
      <c r="E47" s="30"/>
      <c r="F47" s="30"/>
      <c r="G47" s="30"/>
      <c r="H47" s="30"/>
      <c r="I47" s="30"/>
      <c r="J47" s="30"/>
      <c r="K47" s="30"/>
      <c r="L47" s="30"/>
      <c r="M47" s="30"/>
      <c r="N47" s="30"/>
      <c r="O47" s="30"/>
      <c r="P47" s="30"/>
      <c r="Q47" s="30"/>
      <c r="R47" s="26"/>
    </row>
    <row r="48" spans="1:18" ht="15.75">
      <c r="A48" s="30"/>
      <c r="B48" s="30"/>
      <c r="C48" s="30"/>
      <c r="D48" s="30"/>
      <c r="E48" s="30"/>
      <c r="F48" s="30"/>
      <c r="G48" s="30"/>
      <c r="H48" s="30"/>
      <c r="I48" s="30"/>
      <c r="J48" s="30"/>
      <c r="K48" s="30"/>
      <c r="L48" s="30"/>
      <c r="M48" s="30"/>
      <c r="N48" s="30"/>
      <c r="O48" s="30"/>
      <c r="P48" s="30"/>
      <c r="Q48" s="30"/>
      <c r="R48" s="26"/>
    </row>
    <row r="49" spans="1:18" ht="15.75">
      <c r="A49" s="30"/>
      <c r="B49" s="30"/>
      <c r="C49" s="30"/>
      <c r="D49" s="30"/>
      <c r="E49" s="30"/>
      <c r="F49" s="30"/>
      <c r="G49" s="30"/>
      <c r="H49" s="30"/>
      <c r="I49" s="30"/>
      <c r="J49" s="30"/>
      <c r="K49" s="30"/>
      <c r="L49" s="30"/>
      <c r="M49" s="30"/>
      <c r="N49" s="30"/>
      <c r="O49" s="30"/>
      <c r="P49" s="30"/>
      <c r="Q49" s="30"/>
      <c r="R49" s="26"/>
    </row>
    <row r="50" spans="1:18" ht="15.75">
      <c r="A50" s="30"/>
      <c r="B50" s="30"/>
      <c r="C50" s="30"/>
      <c r="D50" s="30"/>
      <c r="E50" s="30"/>
      <c r="F50" s="30"/>
      <c r="G50" s="30"/>
      <c r="H50" s="30"/>
      <c r="I50" s="30"/>
      <c r="J50" s="30"/>
      <c r="K50" s="30"/>
      <c r="L50" s="30"/>
      <c r="M50" s="30"/>
      <c r="N50" s="30"/>
      <c r="O50" s="30"/>
      <c r="P50" s="30"/>
      <c r="Q50" s="30"/>
      <c r="R50" s="26"/>
    </row>
    <row r="51" spans="1:18" ht="15.75">
      <c r="A51" s="30"/>
      <c r="B51" s="30"/>
      <c r="C51" s="30"/>
      <c r="D51" s="30"/>
      <c r="E51" s="30"/>
      <c r="F51" s="30"/>
      <c r="G51" s="30"/>
      <c r="H51" s="30"/>
      <c r="I51" s="30"/>
      <c r="J51" s="30"/>
      <c r="K51" s="30"/>
      <c r="L51" s="30"/>
      <c r="M51" s="30"/>
      <c r="N51" s="30"/>
      <c r="O51" s="30"/>
      <c r="P51" s="30"/>
      <c r="Q51" s="30"/>
      <c r="R51" s="26"/>
    </row>
    <row r="52" spans="1:18" ht="15.75">
      <c r="A52" s="30"/>
      <c r="B52" s="30"/>
      <c r="C52" s="30"/>
      <c r="D52" s="30"/>
      <c r="E52" s="30"/>
      <c r="F52" s="30"/>
      <c r="G52" s="30"/>
      <c r="H52" s="30"/>
      <c r="I52" s="30"/>
      <c r="J52" s="30"/>
      <c r="K52" s="30"/>
      <c r="L52" s="30"/>
      <c r="M52" s="30"/>
      <c r="N52" s="30"/>
      <c r="O52" s="30"/>
      <c r="P52" s="30"/>
      <c r="Q52" s="30"/>
      <c r="R52" s="26"/>
    </row>
    <row r="53" spans="1:18" ht="15.75">
      <c r="A53" s="30"/>
      <c r="B53" s="30"/>
      <c r="C53" s="30"/>
      <c r="D53" s="30"/>
      <c r="E53" s="30"/>
      <c r="F53" s="30"/>
      <c r="G53" s="30"/>
      <c r="H53" s="30"/>
      <c r="I53" s="30"/>
      <c r="J53" s="30"/>
      <c r="K53" s="30"/>
      <c r="L53" s="30"/>
      <c r="M53" s="30"/>
      <c r="N53" s="30"/>
      <c r="O53" s="30"/>
      <c r="P53" s="30"/>
      <c r="Q53" s="30"/>
      <c r="R53" s="26"/>
    </row>
    <row r="54" spans="1:18" ht="15.75">
      <c r="A54" s="30"/>
      <c r="B54" s="30"/>
      <c r="C54" s="30"/>
      <c r="D54" s="30"/>
      <c r="E54" s="30"/>
      <c r="F54" s="30"/>
      <c r="G54" s="30"/>
      <c r="H54" s="30"/>
      <c r="I54" s="30"/>
      <c r="J54" s="30"/>
      <c r="K54" s="30"/>
      <c r="L54" s="30"/>
      <c r="M54" s="30"/>
      <c r="N54" s="30"/>
      <c r="O54" s="30"/>
      <c r="P54" s="30"/>
      <c r="Q54" s="30"/>
      <c r="R54" s="26"/>
    </row>
    <row r="55" spans="1:18" ht="15.75">
      <c r="A55" s="30"/>
      <c r="B55" s="30"/>
      <c r="C55" s="30"/>
      <c r="D55" s="30"/>
      <c r="E55" s="30"/>
      <c r="F55" s="30"/>
      <c r="G55" s="30"/>
      <c r="H55" s="30"/>
      <c r="I55" s="30"/>
      <c r="J55" s="30"/>
      <c r="K55" s="30"/>
      <c r="L55" s="30"/>
      <c r="M55" s="30"/>
      <c r="N55" s="30"/>
      <c r="O55" s="30"/>
      <c r="P55" s="30"/>
      <c r="Q55" s="30"/>
      <c r="R55" s="26"/>
    </row>
    <row r="56" spans="1:18" ht="15.75">
      <c r="A56" s="30"/>
      <c r="B56" s="30"/>
      <c r="C56" s="30"/>
      <c r="D56" s="30"/>
      <c r="E56" s="30"/>
      <c r="F56" s="30"/>
      <c r="G56" s="30"/>
      <c r="H56" s="30"/>
      <c r="I56" s="30"/>
      <c r="J56" s="30"/>
      <c r="K56" s="30"/>
      <c r="L56" s="30"/>
      <c r="M56" s="30"/>
      <c r="N56" s="30"/>
      <c r="O56" s="30"/>
      <c r="P56" s="30"/>
      <c r="Q56" s="30"/>
      <c r="R56" s="26"/>
    </row>
    <row r="57" spans="1:18" ht="15.75">
      <c r="A57" s="30"/>
      <c r="B57" s="30"/>
      <c r="C57" s="30"/>
      <c r="D57" s="30"/>
      <c r="E57" s="30"/>
      <c r="F57" s="30"/>
      <c r="G57" s="30"/>
      <c r="H57" s="30"/>
      <c r="I57" s="30"/>
      <c r="J57" s="30"/>
      <c r="K57" s="30"/>
      <c r="L57" s="30"/>
      <c r="M57" s="30"/>
      <c r="N57" s="30"/>
      <c r="O57" s="30"/>
      <c r="P57" s="30"/>
      <c r="Q57" s="30"/>
      <c r="R57" s="26"/>
    </row>
    <row r="58" spans="1:18" ht="15.75">
      <c r="A58" s="30"/>
      <c r="B58" s="30"/>
      <c r="C58" s="30"/>
      <c r="D58" s="30"/>
      <c r="E58" s="30"/>
      <c r="F58" s="30"/>
      <c r="G58" s="30"/>
      <c r="H58" s="30"/>
      <c r="I58" s="30"/>
      <c r="J58" s="30"/>
      <c r="K58" s="30"/>
      <c r="L58" s="30"/>
      <c r="M58" s="30"/>
      <c r="N58" s="30"/>
      <c r="O58" s="30"/>
      <c r="P58" s="30"/>
      <c r="Q58" s="30"/>
      <c r="R58" s="26"/>
    </row>
    <row r="59" spans="1:18" ht="15.75">
      <c r="A59" s="30"/>
      <c r="B59" s="30"/>
      <c r="C59" s="30"/>
      <c r="D59" s="30"/>
      <c r="E59" s="30"/>
      <c r="F59" s="30"/>
      <c r="G59" s="30"/>
      <c r="H59" s="30"/>
      <c r="I59" s="30"/>
      <c r="J59" s="30"/>
      <c r="K59" s="30"/>
      <c r="L59" s="30"/>
      <c r="M59" s="30"/>
      <c r="N59" s="30"/>
      <c r="O59" s="30"/>
      <c r="P59" s="30"/>
      <c r="Q59" s="30"/>
      <c r="R59" s="26"/>
    </row>
    <row r="60" spans="1:18" ht="15.75">
      <c r="A60" s="30"/>
      <c r="B60" s="30"/>
      <c r="C60" s="30"/>
      <c r="D60" s="30"/>
      <c r="E60" s="30"/>
      <c r="F60" s="30"/>
      <c r="G60" s="30"/>
      <c r="H60" s="30"/>
      <c r="I60" s="30"/>
      <c r="J60" s="30"/>
      <c r="K60" s="30"/>
      <c r="L60" s="30"/>
      <c r="M60" s="30"/>
      <c r="N60" s="30"/>
      <c r="O60" s="30"/>
      <c r="P60" s="30"/>
      <c r="Q60" s="30"/>
      <c r="R60" s="26"/>
    </row>
    <row r="61" spans="1:18" ht="15.75">
      <c r="A61" s="30"/>
      <c r="B61" s="30"/>
      <c r="C61" s="30"/>
      <c r="D61" s="30"/>
      <c r="E61" s="30"/>
      <c r="F61" s="30"/>
      <c r="G61" s="30"/>
      <c r="H61" s="30"/>
      <c r="I61" s="30"/>
      <c r="J61" s="30"/>
      <c r="K61" s="30"/>
      <c r="L61" s="30"/>
      <c r="M61" s="30"/>
      <c r="N61" s="30"/>
      <c r="O61" s="30"/>
      <c r="P61" s="30"/>
      <c r="Q61" s="30"/>
      <c r="R61" s="26"/>
    </row>
    <row r="62" spans="1:18" ht="15.75">
      <c r="A62" s="30"/>
      <c r="B62" s="30"/>
      <c r="C62" s="30"/>
      <c r="D62" s="30"/>
      <c r="E62" s="30"/>
      <c r="F62" s="30"/>
      <c r="G62" s="30"/>
      <c r="H62" s="30"/>
      <c r="I62" s="30"/>
      <c r="J62" s="30"/>
      <c r="K62" s="30"/>
      <c r="L62" s="30"/>
      <c r="M62" s="30"/>
      <c r="N62" s="30"/>
      <c r="O62" s="30"/>
      <c r="P62" s="30"/>
      <c r="Q62" s="30"/>
      <c r="R62" s="26"/>
    </row>
    <row r="63" spans="1:18" ht="15.75">
      <c r="A63" s="30"/>
      <c r="B63" s="30"/>
      <c r="C63" s="30"/>
      <c r="D63" s="30"/>
      <c r="E63" s="30"/>
      <c r="F63" s="30"/>
      <c r="G63" s="30"/>
      <c r="H63" s="30"/>
      <c r="I63" s="30"/>
      <c r="J63" s="30"/>
      <c r="K63" s="30"/>
      <c r="L63" s="30"/>
      <c r="M63" s="30"/>
      <c r="N63" s="30"/>
      <c r="O63" s="30"/>
      <c r="P63" s="30"/>
      <c r="Q63" s="30"/>
      <c r="R63" s="26"/>
    </row>
    <row r="64" spans="1:18" ht="15.75">
      <c r="A64" s="30"/>
      <c r="B64" s="30"/>
      <c r="C64" s="30"/>
      <c r="D64" s="30"/>
      <c r="E64" s="30"/>
      <c r="F64" s="30"/>
      <c r="G64" s="30"/>
      <c r="H64" s="30"/>
      <c r="I64" s="30"/>
      <c r="J64" s="30"/>
      <c r="K64" s="30"/>
      <c r="L64" s="30"/>
      <c r="M64" s="30"/>
      <c r="N64" s="30"/>
      <c r="O64" s="30"/>
      <c r="P64" s="30"/>
      <c r="Q64" s="30"/>
      <c r="R64" s="26"/>
    </row>
    <row r="65" spans="1:18" ht="15.75">
      <c r="A65" s="30"/>
      <c r="B65" s="30"/>
      <c r="C65" s="30"/>
      <c r="D65" s="30"/>
      <c r="E65" s="30"/>
      <c r="F65" s="30"/>
      <c r="G65" s="30"/>
      <c r="H65" s="30"/>
      <c r="I65" s="30"/>
      <c r="J65" s="30"/>
      <c r="K65" s="30"/>
      <c r="L65" s="30"/>
      <c r="M65" s="30"/>
      <c r="N65" s="30"/>
      <c r="O65" s="30"/>
      <c r="P65" s="30"/>
      <c r="Q65" s="30"/>
      <c r="R65" s="26"/>
    </row>
    <row r="66" spans="1:18" ht="15.75">
      <c r="A66" s="30"/>
      <c r="B66" s="30"/>
      <c r="C66" s="30"/>
      <c r="D66" s="30"/>
      <c r="E66" s="30"/>
      <c r="F66" s="30"/>
      <c r="G66" s="30"/>
      <c r="H66" s="30"/>
      <c r="I66" s="30"/>
      <c r="J66" s="30"/>
      <c r="K66" s="30"/>
      <c r="L66" s="30"/>
      <c r="M66" s="30"/>
      <c r="N66" s="30"/>
      <c r="O66" s="30"/>
      <c r="P66" s="30"/>
      <c r="Q66" s="30">
        <v>32</v>
      </c>
      <c r="R66" s="26"/>
    </row>
    <row r="67" spans="1:17" ht="15.75">
      <c r="A67" s="28"/>
      <c r="B67" s="28"/>
      <c r="C67" s="28"/>
      <c r="D67" s="28"/>
      <c r="E67" s="28"/>
      <c r="F67" s="28"/>
      <c r="G67" s="28"/>
      <c r="H67" s="28"/>
      <c r="I67" s="28"/>
      <c r="J67" s="28"/>
      <c r="K67" s="28"/>
      <c r="L67" s="28"/>
      <c r="M67" s="28"/>
      <c r="N67" s="28"/>
      <c r="O67" s="28"/>
      <c r="P67" s="28"/>
      <c r="Q67" s="28"/>
    </row>
  </sheetData>
  <mergeCells count="11">
    <mergeCell ref="B2:B3"/>
    <mergeCell ref="L4:N4"/>
    <mergeCell ref="O4:Q4"/>
    <mergeCell ref="L3:Q3"/>
    <mergeCell ref="A1:P1"/>
    <mergeCell ref="C3:E3"/>
    <mergeCell ref="F3:H3"/>
    <mergeCell ref="C2:H2"/>
    <mergeCell ref="I2:Q2"/>
    <mergeCell ref="I3:K3"/>
    <mergeCell ref="A2:A3"/>
  </mergeCells>
  <printOptions/>
  <pageMargins left="0" right="0" top="0" bottom="0"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F59"/>
  <sheetViews>
    <sheetView workbookViewId="0" topLeftCell="A1">
      <selection activeCell="C58" sqref="C58"/>
    </sheetView>
  </sheetViews>
  <sheetFormatPr defaultColWidth="9.140625" defaultRowHeight="12.75"/>
  <cols>
    <col min="1" max="1" width="38.140625" style="0" customWidth="1"/>
    <col min="2" max="2" width="15.140625" style="0" customWidth="1"/>
    <col min="3" max="3" width="12.140625" style="0" customWidth="1"/>
    <col min="4" max="4" width="17.28125" style="0" customWidth="1"/>
  </cols>
  <sheetData>
    <row r="1" spans="1:6" ht="19.5" customHeight="1">
      <c r="A1" s="214" t="s">
        <v>686</v>
      </c>
      <c r="B1" s="214"/>
      <c r="C1" s="214"/>
      <c r="D1" s="214"/>
      <c r="E1" s="52"/>
      <c r="F1" s="52"/>
    </row>
    <row r="2" spans="1:4" ht="15.75">
      <c r="A2" s="197" t="s">
        <v>687</v>
      </c>
      <c r="B2" s="197" t="s">
        <v>1056</v>
      </c>
      <c r="C2" s="197"/>
      <c r="D2" s="197"/>
    </row>
    <row r="3" spans="1:4" ht="31.5">
      <c r="A3" s="197"/>
      <c r="B3" s="1" t="s">
        <v>688</v>
      </c>
      <c r="C3" s="1" t="s">
        <v>689</v>
      </c>
      <c r="D3" s="1" t="s">
        <v>690</v>
      </c>
    </row>
    <row r="4" spans="1:4" ht="15.75">
      <c r="A4" s="1">
        <v>1</v>
      </c>
      <c r="B4" s="1"/>
      <c r="C4" s="1"/>
      <c r="D4" s="1"/>
    </row>
    <row r="5" spans="1:4" ht="48.75" customHeight="1">
      <c r="A5" s="14" t="s">
        <v>691</v>
      </c>
      <c r="B5" s="1">
        <v>3302552</v>
      </c>
      <c r="C5" s="1">
        <v>264547</v>
      </c>
      <c r="D5" s="1">
        <v>12.7</v>
      </c>
    </row>
    <row r="6" spans="1:4" ht="22.5" customHeight="1">
      <c r="A6" s="14" t="s">
        <v>692</v>
      </c>
      <c r="B6" s="1">
        <v>2955047</v>
      </c>
      <c r="C6" s="1">
        <v>218066</v>
      </c>
      <c r="D6" s="1">
        <v>13.6</v>
      </c>
    </row>
    <row r="7" spans="1:5" ht="33" customHeight="1">
      <c r="A7" s="14" t="s">
        <v>834</v>
      </c>
      <c r="B7" s="1">
        <v>47206</v>
      </c>
      <c r="C7" s="1">
        <v>2917</v>
      </c>
      <c r="D7" s="1">
        <v>16.2</v>
      </c>
      <c r="E7" s="69"/>
    </row>
    <row r="8" spans="1:4" ht="22.5" customHeight="1">
      <c r="A8" s="14" t="s">
        <v>693</v>
      </c>
      <c r="B8" s="1">
        <v>7314</v>
      </c>
      <c r="C8" s="1">
        <v>760</v>
      </c>
      <c r="D8" s="1">
        <v>9.6</v>
      </c>
    </row>
    <row r="9" spans="1:4" ht="20.25" customHeight="1">
      <c r="A9" s="14" t="s">
        <v>694</v>
      </c>
      <c r="B9" s="1"/>
      <c r="C9" s="1"/>
      <c r="D9" s="1"/>
    </row>
    <row r="10" spans="1:4" ht="19.5" customHeight="1">
      <c r="A10" s="14" t="s">
        <v>695</v>
      </c>
      <c r="B10" s="1">
        <v>10945</v>
      </c>
      <c r="C10" s="1">
        <v>448</v>
      </c>
      <c r="D10" s="1">
        <v>24.4</v>
      </c>
    </row>
    <row r="11" spans="1:4" ht="16.5" customHeight="1">
      <c r="A11" s="14" t="s">
        <v>696</v>
      </c>
      <c r="B11" s="1">
        <v>138141</v>
      </c>
      <c r="C11" s="1">
        <v>3665</v>
      </c>
      <c r="D11" s="1">
        <v>37.6</v>
      </c>
    </row>
    <row r="12" spans="1:4" ht="32.25" customHeight="1">
      <c r="A12" s="14" t="s">
        <v>697</v>
      </c>
      <c r="B12" s="1">
        <v>92285</v>
      </c>
      <c r="C12" s="1">
        <v>958</v>
      </c>
      <c r="D12" s="1">
        <v>96.3</v>
      </c>
    </row>
    <row r="13" spans="1:4" ht="31.5" customHeight="1">
      <c r="A13" s="14" t="s">
        <v>698</v>
      </c>
      <c r="B13" s="1">
        <v>12630</v>
      </c>
      <c r="C13" s="1">
        <v>733</v>
      </c>
      <c r="D13" s="1">
        <v>17.2</v>
      </c>
    </row>
    <row r="14" spans="1:4" ht="49.5" customHeight="1">
      <c r="A14" s="14" t="s">
        <v>699</v>
      </c>
      <c r="B14" s="1">
        <v>9284</v>
      </c>
      <c r="C14" s="1">
        <v>501</v>
      </c>
      <c r="D14" s="1">
        <v>18.5</v>
      </c>
    </row>
    <row r="15" spans="1:4" ht="21" customHeight="1">
      <c r="A15" s="14" t="s">
        <v>700</v>
      </c>
      <c r="B15" s="1">
        <v>5465</v>
      </c>
      <c r="C15" s="1">
        <v>292</v>
      </c>
      <c r="D15" s="1">
        <v>18.7</v>
      </c>
    </row>
    <row r="16" spans="1:4" ht="33.75" customHeight="1">
      <c r="A16" s="14" t="s">
        <v>702</v>
      </c>
      <c r="B16" s="1">
        <v>2305</v>
      </c>
      <c r="C16" s="1">
        <v>121</v>
      </c>
      <c r="D16" s="1">
        <v>19</v>
      </c>
    </row>
    <row r="17" spans="1:4" ht="33.75" customHeight="1">
      <c r="A17" s="14" t="s">
        <v>703</v>
      </c>
      <c r="B17" s="1">
        <v>138114</v>
      </c>
      <c r="C17" s="1">
        <v>10750</v>
      </c>
      <c r="D17" s="1">
        <v>12.8</v>
      </c>
    </row>
    <row r="18" spans="1:4" ht="33.75" customHeight="1">
      <c r="A18" s="14" t="s">
        <v>704</v>
      </c>
      <c r="B18" s="1">
        <v>31429</v>
      </c>
      <c r="C18" s="1">
        <v>2055</v>
      </c>
      <c r="D18" s="1">
        <v>15.3</v>
      </c>
    </row>
    <row r="19" spans="1:4" ht="16.5" customHeight="1">
      <c r="A19" s="14" t="s">
        <v>705</v>
      </c>
      <c r="B19" s="1">
        <v>38588</v>
      </c>
      <c r="C19" s="1">
        <v>3307</v>
      </c>
      <c r="D19" s="1">
        <v>11.6</v>
      </c>
    </row>
    <row r="20" spans="1:4" ht="18" customHeight="1">
      <c r="A20" s="14" t="s">
        <v>840</v>
      </c>
      <c r="B20" s="1">
        <v>26924</v>
      </c>
      <c r="C20" s="1">
        <v>2598</v>
      </c>
      <c r="D20" s="1">
        <v>10.4</v>
      </c>
    </row>
    <row r="21" spans="1:4" ht="20.25" customHeight="1">
      <c r="A21" s="14" t="s">
        <v>841</v>
      </c>
      <c r="B21" s="1">
        <v>432093</v>
      </c>
      <c r="C21" s="1">
        <v>24908</v>
      </c>
      <c r="D21" s="1">
        <v>17.3</v>
      </c>
    </row>
    <row r="22" spans="1:4" ht="15.75">
      <c r="A22" s="14" t="s">
        <v>706</v>
      </c>
      <c r="B22" s="197">
        <v>7280</v>
      </c>
      <c r="C22" s="197">
        <v>196</v>
      </c>
      <c r="D22" s="197">
        <v>37.1</v>
      </c>
    </row>
    <row r="23" spans="1:4" ht="30.75" customHeight="1">
      <c r="A23" s="14" t="s">
        <v>707</v>
      </c>
      <c r="B23" s="197"/>
      <c r="C23" s="197"/>
      <c r="D23" s="197"/>
    </row>
    <row r="24" spans="1:4" ht="32.25" customHeight="1">
      <c r="A24" s="14" t="s">
        <v>708</v>
      </c>
      <c r="B24" s="1">
        <v>180234</v>
      </c>
      <c r="C24" s="1">
        <v>15128</v>
      </c>
      <c r="D24" s="1">
        <v>12</v>
      </c>
    </row>
    <row r="25" spans="1:4" ht="15.75" customHeight="1">
      <c r="A25" s="14" t="s">
        <v>709</v>
      </c>
      <c r="B25" s="1">
        <v>94553</v>
      </c>
      <c r="C25" s="1">
        <v>3492</v>
      </c>
      <c r="D25" s="1">
        <v>27.1</v>
      </c>
    </row>
    <row r="26" spans="1:4" ht="15.75" customHeight="1">
      <c r="A26" s="14" t="s">
        <v>710</v>
      </c>
      <c r="B26" s="1">
        <v>81681</v>
      </c>
      <c r="C26" s="1">
        <v>2578</v>
      </c>
      <c r="D26" s="1">
        <v>31.7</v>
      </c>
    </row>
    <row r="27" spans="1:4" ht="19.5" customHeight="1">
      <c r="A27" s="14" t="s">
        <v>842</v>
      </c>
      <c r="B27" s="1">
        <v>680433</v>
      </c>
      <c r="C27" s="1">
        <v>78746</v>
      </c>
      <c r="D27" s="1">
        <v>8.7</v>
      </c>
    </row>
    <row r="28" spans="1:4" ht="28.5" customHeight="1">
      <c r="A28" s="14" t="s">
        <v>712</v>
      </c>
      <c r="B28" s="1">
        <v>426908</v>
      </c>
      <c r="C28" s="1">
        <v>57233</v>
      </c>
      <c r="D28" s="1">
        <v>7.5</v>
      </c>
    </row>
    <row r="29" spans="1:4" ht="20.25" customHeight="1">
      <c r="A29" s="14" t="s">
        <v>713</v>
      </c>
      <c r="B29" s="1">
        <v>20471</v>
      </c>
      <c r="C29" s="1">
        <v>2445</v>
      </c>
      <c r="D29" s="1">
        <v>8.4</v>
      </c>
    </row>
    <row r="30" spans="1:4" ht="15.75">
      <c r="A30" s="14" t="s">
        <v>714</v>
      </c>
      <c r="B30" s="1">
        <v>5291</v>
      </c>
      <c r="C30" s="1">
        <v>638</v>
      </c>
      <c r="D30" s="1">
        <v>8.3</v>
      </c>
    </row>
    <row r="31" spans="1:4" ht="19.5" customHeight="1">
      <c r="A31" s="14" t="s">
        <v>715</v>
      </c>
      <c r="B31" s="1">
        <v>34342</v>
      </c>
      <c r="C31" s="1">
        <v>1703</v>
      </c>
      <c r="D31" s="1">
        <v>20.1</v>
      </c>
    </row>
    <row r="32" spans="1:4" ht="16.5" customHeight="1">
      <c r="A32" s="14" t="s">
        <v>716</v>
      </c>
      <c r="B32" s="1">
        <v>76374</v>
      </c>
      <c r="C32" s="1">
        <v>6198</v>
      </c>
      <c r="D32" s="1">
        <v>12.3</v>
      </c>
    </row>
    <row r="33" spans="1:4" ht="15" customHeight="1">
      <c r="A33" s="14" t="s">
        <v>717</v>
      </c>
      <c r="B33" s="1">
        <v>15146</v>
      </c>
      <c r="C33" s="1">
        <v>1006</v>
      </c>
      <c r="D33" s="1">
        <v>15</v>
      </c>
    </row>
    <row r="34" spans="1:4" ht="15.75" customHeight="1">
      <c r="A34" s="14" t="s">
        <v>718</v>
      </c>
      <c r="B34" s="1"/>
      <c r="C34" s="1"/>
      <c r="D34" s="1"/>
    </row>
    <row r="35" spans="1:4" ht="15.75" customHeight="1">
      <c r="A35" s="14" t="s">
        <v>843</v>
      </c>
      <c r="B35" s="1">
        <v>197198</v>
      </c>
      <c r="C35" s="1">
        <v>14639</v>
      </c>
      <c r="D35" s="1">
        <v>13.4</v>
      </c>
    </row>
    <row r="36" spans="1:4" ht="32.25" customHeight="1">
      <c r="A36" s="14" t="s">
        <v>719</v>
      </c>
      <c r="B36" s="1">
        <v>38113</v>
      </c>
      <c r="C36" s="1">
        <v>2159</v>
      </c>
      <c r="D36" s="1">
        <v>17.6</v>
      </c>
    </row>
    <row r="37" spans="1:4" ht="15.75" customHeight="1">
      <c r="A37" s="14" t="s">
        <v>720</v>
      </c>
      <c r="B37" s="1">
        <v>29016</v>
      </c>
      <c r="C37" s="1">
        <v>2917</v>
      </c>
      <c r="D37" s="1">
        <v>9.9</v>
      </c>
    </row>
    <row r="38" spans="1:4" ht="31.5" customHeight="1">
      <c r="A38" s="14" t="s">
        <v>721</v>
      </c>
      <c r="B38" s="1">
        <v>86736</v>
      </c>
      <c r="C38" s="1">
        <v>6241</v>
      </c>
      <c r="D38" s="1">
        <v>13.8</v>
      </c>
    </row>
    <row r="39" spans="1:4" ht="18" customHeight="1">
      <c r="A39" s="14" t="s">
        <v>844</v>
      </c>
      <c r="B39" s="1">
        <v>62934</v>
      </c>
      <c r="C39" s="1">
        <v>5989</v>
      </c>
      <c r="D39" s="1">
        <v>10.5</v>
      </c>
    </row>
    <row r="40" spans="1:4" ht="34.5" customHeight="1">
      <c r="A40" s="14" t="s">
        <v>722</v>
      </c>
      <c r="B40" s="1">
        <v>32562</v>
      </c>
      <c r="C40" s="1">
        <v>3038</v>
      </c>
      <c r="D40" s="1">
        <v>10.7</v>
      </c>
    </row>
    <row r="41" spans="1:4" ht="29.25" customHeight="1">
      <c r="A41" s="14" t="s">
        <v>723</v>
      </c>
      <c r="B41" s="1">
        <v>352228</v>
      </c>
      <c r="C41" s="1">
        <v>24450</v>
      </c>
      <c r="D41" s="1">
        <v>14.4</v>
      </c>
    </row>
    <row r="42" spans="1:4" ht="48" customHeight="1">
      <c r="A42" s="14" t="s">
        <v>724</v>
      </c>
      <c r="B42" s="1">
        <v>29819</v>
      </c>
      <c r="C42" s="1">
        <v>1500</v>
      </c>
      <c r="D42" s="1">
        <v>19.8</v>
      </c>
    </row>
    <row r="43" spans="1:4" ht="19.5" customHeight="1">
      <c r="A43" s="14" t="s">
        <v>863</v>
      </c>
      <c r="B43" s="1">
        <v>129106</v>
      </c>
      <c r="C43" s="1">
        <v>10020</v>
      </c>
      <c r="D43" s="1">
        <v>12.8</v>
      </c>
    </row>
    <row r="44" spans="1:4" ht="31.5" customHeight="1">
      <c r="A44" s="14" t="s">
        <v>725</v>
      </c>
      <c r="B44" s="1">
        <v>66613</v>
      </c>
      <c r="C44" s="1">
        <v>5006</v>
      </c>
      <c r="D44" s="1">
        <v>13.3</v>
      </c>
    </row>
    <row r="45" spans="1:4" ht="30.75" customHeight="1">
      <c r="A45" s="14" t="s">
        <v>726</v>
      </c>
      <c r="B45" s="1">
        <v>33548</v>
      </c>
      <c r="C45" s="1">
        <v>2742</v>
      </c>
      <c r="D45" s="1">
        <v>12.2</v>
      </c>
    </row>
    <row r="46" spans="1:4" ht="33" customHeight="1">
      <c r="A46" s="14" t="s">
        <v>864</v>
      </c>
      <c r="B46" s="1">
        <v>166142</v>
      </c>
      <c r="C46" s="1">
        <v>10131</v>
      </c>
      <c r="D46" s="1">
        <v>14.8</v>
      </c>
    </row>
    <row r="47" spans="1:4" ht="48" customHeight="1">
      <c r="A47" s="14" t="s">
        <v>727</v>
      </c>
      <c r="B47" s="1">
        <v>1365</v>
      </c>
      <c r="C47" s="1">
        <v>77</v>
      </c>
      <c r="D47" s="1">
        <v>17.7</v>
      </c>
    </row>
    <row r="48" spans="1:4" ht="15" customHeight="1">
      <c r="A48" s="14" t="s">
        <v>728</v>
      </c>
      <c r="B48" s="197">
        <v>522661</v>
      </c>
      <c r="C48" s="197">
        <v>24635</v>
      </c>
      <c r="D48" s="197">
        <v>21.2</v>
      </c>
    </row>
    <row r="49" spans="1:4" ht="14.25" customHeight="1">
      <c r="A49" s="14" t="s">
        <v>729</v>
      </c>
      <c r="B49" s="197"/>
      <c r="C49" s="197"/>
      <c r="D49" s="197"/>
    </row>
    <row r="50" spans="1:4" ht="15.75" customHeight="1">
      <c r="A50" s="14" t="s">
        <v>731</v>
      </c>
      <c r="B50" s="1">
        <v>52895</v>
      </c>
      <c r="C50" s="1">
        <v>4802</v>
      </c>
      <c r="D50" s="1">
        <v>11</v>
      </c>
    </row>
    <row r="51" spans="1:4" ht="30.75" customHeight="1">
      <c r="A51" s="14" t="s">
        <v>732</v>
      </c>
      <c r="B51" s="1">
        <v>26223</v>
      </c>
      <c r="C51" s="1">
        <v>1458</v>
      </c>
      <c r="D51" s="1">
        <v>17.9</v>
      </c>
    </row>
    <row r="52" spans="1:4" ht="31.5" customHeight="1">
      <c r="A52" s="14" t="s">
        <v>733</v>
      </c>
      <c r="B52" s="1">
        <v>233151</v>
      </c>
      <c r="C52" s="1">
        <v>7295</v>
      </c>
      <c r="D52" s="1">
        <v>32</v>
      </c>
    </row>
    <row r="53" spans="1:4" ht="16.5" customHeight="1">
      <c r="A53" s="14" t="s">
        <v>734</v>
      </c>
      <c r="B53" s="197">
        <v>98515</v>
      </c>
      <c r="C53" s="197">
        <v>6250</v>
      </c>
      <c r="D53" s="197">
        <v>15.7</v>
      </c>
    </row>
    <row r="54" spans="1:4" ht="29.25" customHeight="1">
      <c r="A54" s="14" t="s">
        <v>735</v>
      </c>
      <c r="B54" s="197"/>
      <c r="C54" s="197"/>
      <c r="D54" s="197"/>
    </row>
    <row r="55" spans="1:4" ht="15.75">
      <c r="A55" s="14" t="s">
        <v>736</v>
      </c>
      <c r="B55" s="1">
        <v>4812</v>
      </c>
      <c r="C55" s="1">
        <v>1343</v>
      </c>
      <c r="D55" s="1">
        <v>3.6</v>
      </c>
    </row>
    <row r="56" spans="1:4" ht="17.25" customHeight="1">
      <c r="A56" s="14" t="s">
        <v>737</v>
      </c>
      <c r="B56" s="1">
        <v>347030</v>
      </c>
      <c r="C56" s="1">
        <v>46447</v>
      </c>
      <c r="D56" s="1">
        <v>7.5</v>
      </c>
    </row>
    <row r="57" spans="1:4" ht="18" customHeight="1">
      <c r="A57" s="14" t="s">
        <v>738</v>
      </c>
      <c r="B57" s="1">
        <v>1306336</v>
      </c>
      <c r="C57" s="1">
        <v>9252</v>
      </c>
      <c r="D57" s="1">
        <v>141.2</v>
      </c>
    </row>
    <row r="59" ht="15.75">
      <c r="D59" s="70">
        <v>29</v>
      </c>
    </row>
  </sheetData>
  <mergeCells count="12">
    <mergeCell ref="B48:B49"/>
    <mergeCell ref="C48:C49"/>
    <mergeCell ref="D48:D49"/>
    <mergeCell ref="B53:B54"/>
    <mergeCell ref="C53:C54"/>
    <mergeCell ref="D53:D54"/>
    <mergeCell ref="A1:D1"/>
    <mergeCell ref="A2:A3"/>
    <mergeCell ref="B2:D2"/>
    <mergeCell ref="B22:B23"/>
    <mergeCell ref="C22:C23"/>
    <mergeCell ref="D22:D2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26"/>
  <sheetViews>
    <sheetView workbookViewId="0" topLeftCell="A1">
      <selection activeCell="I49" sqref="I49"/>
    </sheetView>
  </sheetViews>
  <sheetFormatPr defaultColWidth="9.140625" defaultRowHeight="12.75"/>
  <cols>
    <col min="1" max="1" width="22.57421875" style="0" customWidth="1"/>
  </cols>
  <sheetData>
    <row r="1" spans="1:7" ht="18.75">
      <c r="A1" s="217" t="s">
        <v>739</v>
      </c>
      <c r="B1" s="217"/>
      <c r="C1" s="217"/>
      <c r="D1" s="217"/>
      <c r="E1" s="217"/>
      <c r="F1" s="217"/>
      <c r="G1" s="217"/>
    </row>
    <row r="2" ht="16.5" thickBot="1">
      <c r="A2" s="6"/>
    </row>
    <row r="3" spans="1:9" ht="19.5" thickBot="1">
      <c r="A3" s="88"/>
      <c r="B3" s="89">
        <v>2005</v>
      </c>
      <c r="C3" s="90"/>
      <c r="D3" s="228">
        <v>2006</v>
      </c>
      <c r="E3" s="229"/>
      <c r="F3" s="228">
        <v>2007</v>
      </c>
      <c r="G3" s="230"/>
      <c r="H3" s="231">
        <v>2008</v>
      </c>
      <c r="I3" s="232"/>
    </row>
    <row r="4" spans="1:9" ht="79.5" thickBot="1">
      <c r="A4" s="91"/>
      <c r="B4" s="9" t="s">
        <v>740</v>
      </c>
      <c r="C4" s="9" t="s">
        <v>741</v>
      </c>
      <c r="D4" s="9" t="s">
        <v>740</v>
      </c>
      <c r="E4" s="9" t="s">
        <v>741</v>
      </c>
      <c r="F4" s="9" t="s">
        <v>740</v>
      </c>
      <c r="G4" s="87" t="s">
        <v>741</v>
      </c>
      <c r="H4" s="97" t="s">
        <v>740</v>
      </c>
      <c r="I4" s="98" t="s">
        <v>741</v>
      </c>
    </row>
    <row r="5" spans="1:9" ht="27.75" customHeight="1" thickBot="1">
      <c r="A5" s="10" t="s">
        <v>742</v>
      </c>
      <c r="B5" s="92">
        <v>59623</v>
      </c>
      <c r="C5" s="92">
        <v>100</v>
      </c>
      <c r="D5" s="92">
        <v>56255</v>
      </c>
      <c r="E5" s="92">
        <v>100</v>
      </c>
      <c r="F5" s="92">
        <v>56977</v>
      </c>
      <c r="G5" s="93">
        <v>100</v>
      </c>
      <c r="H5" s="95">
        <v>57935</v>
      </c>
      <c r="I5" s="94">
        <v>100</v>
      </c>
    </row>
    <row r="6" spans="1:9" ht="30" customHeight="1" thickBot="1">
      <c r="A6" s="10" t="s">
        <v>743</v>
      </c>
      <c r="B6" s="92"/>
      <c r="C6" s="92"/>
      <c r="D6" s="92"/>
      <c r="E6" s="92"/>
      <c r="F6" s="92"/>
      <c r="G6" s="93"/>
      <c r="H6" s="95"/>
      <c r="I6" s="94"/>
    </row>
    <row r="7" spans="1:9" ht="34.5" customHeight="1" thickBot="1">
      <c r="A7" s="10" t="s">
        <v>744</v>
      </c>
      <c r="B7" s="92">
        <v>557</v>
      </c>
      <c r="C7" s="92">
        <v>0.9</v>
      </c>
      <c r="D7" s="92">
        <v>492</v>
      </c>
      <c r="E7" s="92">
        <v>0.9</v>
      </c>
      <c r="F7" s="92">
        <v>677</v>
      </c>
      <c r="G7" s="93">
        <v>1.2</v>
      </c>
      <c r="H7" s="95">
        <v>543</v>
      </c>
      <c r="I7" s="94">
        <v>0.9</v>
      </c>
    </row>
    <row r="8" spans="1:9" ht="36.75" customHeight="1" thickBot="1">
      <c r="A8" s="10" t="s">
        <v>745</v>
      </c>
      <c r="B8" s="92">
        <v>273</v>
      </c>
      <c r="C8" s="92">
        <v>0.4</v>
      </c>
      <c r="D8" s="92">
        <v>173</v>
      </c>
      <c r="E8" s="92">
        <v>0.3</v>
      </c>
      <c r="F8" s="92">
        <v>187</v>
      </c>
      <c r="G8" s="93">
        <v>0.3</v>
      </c>
      <c r="H8" s="95">
        <v>331</v>
      </c>
      <c r="I8" s="94">
        <v>0.5</v>
      </c>
    </row>
    <row r="9" spans="1:9" ht="19.5" thickBot="1">
      <c r="A9" s="10" t="s">
        <v>746</v>
      </c>
      <c r="B9" s="92">
        <v>1909</v>
      </c>
      <c r="C9" s="92">
        <v>3.2</v>
      </c>
      <c r="D9" s="92">
        <v>1760</v>
      </c>
      <c r="E9" s="92">
        <v>3.1</v>
      </c>
      <c r="F9" s="92">
        <v>1560</v>
      </c>
      <c r="G9" s="93">
        <v>2.7</v>
      </c>
      <c r="H9" s="95">
        <v>1797</v>
      </c>
      <c r="I9" s="94">
        <v>3.1</v>
      </c>
    </row>
    <row r="10" spans="1:9" ht="45.75" customHeight="1" thickBot="1">
      <c r="A10" s="10" t="s">
        <v>747</v>
      </c>
      <c r="B10" s="92">
        <v>4171</v>
      </c>
      <c r="C10" s="92">
        <v>7</v>
      </c>
      <c r="D10" s="92">
        <v>3972</v>
      </c>
      <c r="E10" s="92">
        <v>7.1</v>
      </c>
      <c r="F10" s="92">
        <v>4324</v>
      </c>
      <c r="G10" s="93">
        <v>7.6</v>
      </c>
      <c r="H10" s="95">
        <v>3886</v>
      </c>
      <c r="I10" s="94">
        <v>6.7</v>
      </c>
    </row>
    <row r="11" spans="1:9" ht="31.5" customHeight="1" thickBot="1">
      <c r="A11" s="10" t="s">
        <v>748</v>
      </c>
      <c r="B11" s="92">
        <v>962</v>
      </c>
      <c r="C11" s="92">
        <v>1.6</v>
      </c>
      <c r="D11" s="92">
        <v>631</v>
      </c>
      <c r="E11" s="92">
        <v>1.1</v>
      </c>
      <c r="F11" s="92">
        <v>620</v>
      </c>
      <c r="G11" s="93">
        <v>1.1</v>
      </c>
      <c r="H11" s="95">
        <v>862</v>
      </c>
      <c r="I11" s="94">
        <v>1.4</v>
      </c>
    </row>
    <row r="12" spans="1:9" ht="19.5" thickBot="1">
      <c r="A12" s="10" t="s">
        <v>749</v>
      </c>
      <c r="B12" s="92">
        <v>4</v>
      </c>
      <c r="C12" s="92">
        <v>0.007</v>
      </c>
      <c r="D12" s="92">
        <v>2</v>
      </c>
      <c r="E12" s="92">
        <v>0.004</v>
      </c>
      <c r="F12" s="92">
        <v>5</v>
      </c>
      <c r="G12" s="93">
        <v>0.008</v>
      </c>
      <c r="H12" s="95">
        <v>5</v>
      </c>
      <c r="I12" s="94">
        <v>0.008</v>
      </c>
    </row>
    <row r="13" spans="1:9" ht="19.5" thickBot="1">
      <c r="A13" s="10" t="s">
        <v>750</v>
      </c>
      <c r="B13" s="92">
        <v>815</v>
      </c>
      <c r="C13" s="92">
        <v>1.4</v>
      </c>
      <c r="D13" s="92">
        <v>652</v>
      </c>
      <c r="E13" s="92">
        <v>1.1</v>
      </c>
      <c r="F13" s="92">
        <v>774</v>
      </c>
      <c r="G13" s="93">
        <v>1.4</v>
      </c>
      <c r="H13" s="95">
        <v>768</v>
      </c>
      <c r="I13" s="94">
        <v>1.3</v>
      </c>
    </row>
    <row r="14" spans="1:9" ht="49.5" customHeight="1" thickBot="1">
      <c r="A14" s="10" t="s">
        <v>757</v>
      </c>
      <c r="B14" s="92">
        <v>7012</v>
      </c>
      <c r="C14" s="92">
        <v>11.8</v>
      </c>
      <c r="D14" s="92">
        <v>7200</v>
      </c>
      <c r="E14" s="92">
        <v>12.8</v>
      </c>
      <c r="F14" s="92">
        <v>7875</v>
      </c>
      <c r="G14" s="93">
        <v>13.8</v>
      </c>
      <c r="H14" s="95">
        <v>7891</v>
      </c>
      <c r="I14" s="94">
        <v>13.6</v>
      </c>
    </row>
    <row r="15" spans="1:9" ht="49.5" customHeight="1" thickBot="1">
      <c r="A15" s="10" t="s">
        <v>758</v>
      </c>
      <c r="B15" s="92">
        <v>755</v>
      </c>
      <c r="C15" s="92">
        <v>1.3</v>
      </c>
      <c r="D15" s="92">
        <v>805</v>
      </c>
      <c r="E15" s="92">
        <v>1.4</v>
      </c>
      <c r="F15" s="92">
        <v>761</v>
      </c>
      <c r="G15" s="93">
        <v>1.3</v>
      </c>
      <c r="H15" s="95">
        <v>848</v>
      </c>
      <c r="I15" s="94">
        <v>1.4</v>
      </c>
    </row>
    <row r="16" spans="1:9" ht="39" customHeight="1" thickBot="1">
      <c r="A16" s="10" t="s">
        <v>759</v>
      </c>
      <c r="B16" s="92">
        <v>286</v>
      </c>
      <c r="C16" s="92">
        <v>0.5</v>
      </c>
      <c r="D16" s="92">
        <v>335</v>
      </c>
      <c r="E16" s="92">
        <v>0.6</v>
      </c>
      <c r="F16" s="92">
        <v>277</v>
      </c>
      <c r="G16" s="93">
        <v>0.5</v>
      </c>
      <c r="H16" s="95">
        <v>296</v>
      </c>
      <c r="I16" s="94">
        <v>0.5</v>
      </c>
    </row>
    <row r="17" spans="1:9" ht="39.75" customHeight="1" thickBot="1">
      <c r="A17" s="10" t="s">
        <v>760</v>
      </c>
      <c r="B17" s="92">
        <v>10771</v>
      </c>
      <c r="C17" s="92">
        <v>18.1</v>
      </c>
      <c r="D17" s="92">
        <v>11152</v>
      </c>
      <c r="E17" s="92">
        <v>19.8</v>
      </c>
      <c r="F17" s="92">
        <v>11462</v>
      </c>
      <c r="G17" s="93">
        <v>20.1</v>
      </c>
      <c r="H17" s="95">
        <v>11696</v>
      </c>
      <c r="I17" s="94">
        <v>20.1</v>
      </c>
    </row>
    <row r="18" spans="1:9" ht="40.5" customHeight="1" thickBot="1">
      <c r="A18" s="10" t="s">
        <v>761</v>
      </c>
      <c r="B18" s="92">
        <v>16444</v>
      </c>
      <c r="C18" s="92">
        <v>27.6</v>
      </c>
      <c r="D18" s="92">
        <v>13439</v>
      </c>
      <c r="E18" s="92">
        <v>23.9</v>
      </c>
      <c r="F18" s="92">
        <v>12833</v>
      </c>
      <c r="G18" s="93">
        <v>22.5</v>
      </c>
      <c r="H18" s="95">
        <v>13783</v>
      </c>
      <c r="I18" s="94">
        <v>23.7</v>
      </c>
    </row>
    <row r="19" spans="1:9" ht="19.5" thickBot="1">
      <c r="A19" s="10" t="s">
        <v>762</v>
      </c>
      <c r="B19" s="92">
        <v>11836</v>
      </c>
      <c r="C19" s="92">
        <v>19.9</v>
      </c>
      <c r="D19" s="92">
        <v>10123</v>
      </c>
      <c r="E19" s="92">
        <v>18</v>
      </c>
      <c r="F19" s="92">
        <v>9158</v>
      </c>
      <c r="G19" s="93">
        <v>16.1</v>
      </c>
      <c r="H19" s="95">
        <v>9513</v>
      </c>
      <c r="I19" s="94">
        <v>16.4</v>
      </c>
    </row>
    <row r="20" spans="1:9" ht="39" customHeight="1" thickBot="1">
      <c r="A20" s="10" t="s">
        <v>763</v>
      </c>
      <c r="B20" s="92">
        <v>7461</v>
      </c>
      <c r="C20" s="92">
        <v>12.5</v>
      </c>
      <c r="D20" s="92">
        <v>7501</v>
      </c>
      <c r="E20" s="92">
        <v>13.3</v>
      </c>
      <c r="F20" s="92">
        <v>7690</v>
      </c>
      <c r="G20" s="93">
        <v>13.5</v>
      </c>
      <c r="H20" s="95">
        <v>7414</v>
      </c>
      <c r="I20" s="94">
        <v>12.8</v>
      </c>
    </row>
    <row r="21" spans="1:9" ht="32.25" customHeight="1" thickBot="1">
      <c r="A21" s="10" t="s">
        <v>764</v>
      </c>
      <c r="B21" s="92">
        <v>148</v>
      </c>
      <c r="C21" s="92">
        <v>0.2</v>
      </c>
      <c r="D21" s="92">
        <v>145</v>
      </c>
      <c r="E21" s="92">
        <v>0.3</v>
      </c>
      <c r="F21" s="92">
        <v>173</v>
      </c>
      <c r="G21" s="93">
        <v>0.3</v>
      </c>
      <c r="H21" s="95">
        <v>196</v>
      </c>
      <c r="I21" s="94">
        <v>0.3</v>
      </c>
    </row>
    <row r="22" spans="1:9" ht="59.25" customHeight="1" thickBot="1">
      <c r="A22" s="10" t="s">
        <v>765</v>
      </c>
      <c r="B22" s="92">
        <v>7085</v>
      </c>
      <c r="C22" s="92">
        <v>11.9</v>
      </c>
      <c r="D22" s="92">
        <v>7312</v>
      </c>
      <c r="E22" s="92">
        <v>13</v>
      </c>
      <c r="F22" s="92">
        <v>2450</v>
      </c>
      <c r="G22" s="93">
        <v>4.3</v>
      </c>
      <c r="H22" s="95">
        <v>6815</v>
      </c>
      <c r="I22" s="94">
        <v>11.7</v>
      </c>
    </row>
    <row r="23" spans="1:9" ht="19.5" thickBot="1">
      <c r="A23" s="10" t="s">
        <v>20</v>
      </c>
      <c r="B23" s="92">
        <v>970</v>
      </c>
      <c r="C23" s="92">
        <v>1.6</v>
      </c>
      <c r="D23" s="92">
        <v>684</v>
      </c>
      <c r="E23" s="92">
        <v>1.2</v>
      </c>
      <c r="F23" s="92">
        <v>938</v>
      </c>
      <c r="G23" s="93">
        <v>1.6</v>
      </c>
      <c r="H23" s="96">
        <v>802</v>
      </c>
      <c r="I23" s="99">
        <v>1.3</v>
      </c>
    </row>
    <row r="24" ht="15.75">
      <c r="I24" s="100"/>
    </row>
    <row r="26" ht="15.75">
      <c r="H26" s="41">
        <v>41</v>
      </c>
    </row>
  </sheetData>
  <mergeCells count="4">
    <mergeCell ref="A1:G1"/>
    <mergeCell ref="D3:E3"/>
    <mergeCell ref="F3:G3"/>
    <mergeCell ref="H3:I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35"/>
  <sheetViews>
    <sheetView workbookViewId="0" topLeftCell="A1">
      <selection activeCell="I38" sqref="I38"/>
    </sheetView>
  </sheetViews>
  <sheetFormatPr defaultColWidth="9.140625" defaultRowHeight="12.75"/>
  <cols>
    <col min="1" max="1" width="24.421875" style="0" customWidth="1"/>
    <col min="2" max="2" width="12.7109375" style="0" customWidth="1"/>
    <col min="3" max="3" width="10.7109375" style="0" customWidth="1"/>
    <col min="4" max="4" width="10.421875" style="0" customWidth="1"/>
    <col min="5" max="5" width="12.7109375" style="0" customWidth="1"/>
  </cols>
  <sheetData>
    <row r="1" spans="1:5" ht="37.5" customHeight="1" thickBot="1">
      <c r="A1" s="233" t="s">
        <v>766</v>
      </c>
      <c r="B1" s="233"/>
      <c r="C1" s="233"/>
      <c r="D1" s="233"/>
      <c r="E1" s="233"/>
    </row>
    <row r="2" spans="1:6" ht="95.25" thickBot="1">
      <c r="A2" s="7" t="s">
        <v>767</v>
      </c>
      <c r="B2" s="8" t="s">
        <v>768</v>
      </c>
      <c r="C2" s="8">
        <v>2005</v>
      </c>
      <c r="D2" s="8">
        <v>2006</v>
      </c>
      <c r="E2" s="86">
        <v>2007</v>
      </c>
      <c r="F2" s="2">
        <v>2008</v>
      </c>
    </row>
    <row r="3" spans="1:6" ht="16.5" thickBot="1">
      <c r="A3" s="234" t="s">
        <v>769</v>
      </c>
      <c r="B3" s="71" t="s">
        <v>956</v>
      </c>
      <c r="C3" s="9">
        <v>2.8</v>
      </c>
      <c r="D3" s="9">
        <v>7.6</v>
      </c>
      <c r="E3" s="87">
        <v>7.6</v>
      </c>
      <c r="F3" s="2">
        <v>2.2</v>
      </c>
    </row>
    <row r="4" spans="1:6" ht="32.25" thickBot="1">
      <c r="A4" s="235"/>
      <c r="B4" s="71" t="s">
        <v>770</v>
      </c>
      <c r="C4" s="9">
        <v>3.6</v>
      </c>
      <c r="D4" s="9">
        <v>18.4</v>
      </c>
      <c r="E4" s="87">
        <v>12.3</v>
      </c>
      <c r="F4" s="2">
        <v>3.2</v>
      </c>
    </row>
    <row r="5" spans="1:6" ht="16.5" thickBot="1">
      <c r="A5" s="234" t="s">
        <v>771</v>
      </c>
      <c r="B5" s="71" t="s">
        <v>956</v>
      </c>
      <c r="C5" s="9" t="s">
        <v>930</v>
      </c>
      <c r="D5" s="9" t="s">
        <v>930</v>
      </c>
      <c r="E5" s="87">
        <v>0.06</v>
      </c>
      <c r="F5" s="2">
        <v>0</v>
      </c>
    </row>
    <row r="6" spans="1:6" ht="32.25" thickBot="1">
      <c r="A6" s="235"/>
      <c r="B6" s="71" t="s">
        <v>770</v>
      </c>
      <c r="C6" s="9" t="s">
        <v>930</v>
      </c>
      <c r="D6" s="9" t="s">
        <v>930</v>
      </c>
      <c r="E6" s="87">
        <v>0.2</v>
      </c>
      <c r="F6" s="2">
        <v>0</v>
      </c>
    </row>
    <row r="7" spans="1:6" ht="16.5" thickBot="1">
      <c r="A7" s="234" t="s">
        <v>772</v>
      </c>
      <c r="B7" s="71" t="s">
        <v>956</v>
      </c>
      <c r="C7" s="9">
        <v>4.4</v>
      </c>
      <c r="D7" s="9">
        <v>10.4</v>
      </c>
      <c r="E7" s="87">
        <v>5.5</v>
      </c>
      <c r="F7" s="2">
        <v>3.7</v>
      </c>
    </row>
    <row r="8" spans="1:6" ht="32.25" thickBot="1">
      <c r="A8" s="235"/>
      <c r="B8" s="71" t="s">
        <v>770</v>
      </c>
      <c r="C8" s="9">
        <v>11.5</v>
      </c>
      <c r="D8" s="9">
        <v>38.5</v>
      </c>
      <c r="E8" s="87">
        <v>20.5</v>
      </c>
      <c r="F8" s="2">
        <v>12.1</v>
      </c>
    </row>
    <row r="9" spans="1:6" ht="16.5" thickBot="1">
      <c r="A9" s="234" t="s">
        <v>773</v>
      </c>
      <c r="B9" s="71" t="s">
        <v>956</v>
      </c>
      <c r="C9" s="9">
        <v>14.8</v>
      </c>
      <c r="D9" s="9">
        <v>10</v>
      </c>
      <c r="E9" s="87">
        <v>12.1</v>
      </c>
      <c r="F9" s="2">
        <v>11.5</v>
      </c>
    </row>
    <row r="10" spans="1:6" ht="32.25" thickBot="1">
      <c r="A10" s="235"/>
      <c r="B10" s="71" t="s">
        <v>770</v>
      </c>
      <c r="C10" s="9">
        <v>20.8</v>
      </c>
      <c r="D10" s="9">
        <v>19.5</v>
      </c>
      <c r="E10" s="87">
        <v>15.7</v>
      </c>
      <c r="F10" s="2">
        <v>14.2</v>
      </c>
    </row>
    <row r="11" spans="1:6" ht="16.5" thickBot="1">
      <c r="A11" s="234" t="s">
        <v>774</v>
      </c>
      <c r="B11" s="71" t="s">
        <v>956</v>
      </c>
      <c r="C11" s="9">
        <v>1.2</v>
      </c>
      <c r="D11" s="9">
        <v>0.7</v>
      </c>
      <c r="E11" s="87">
        <v>1.4</v>
      </c>
      <c r="F11" s="2">
        <v>1.2</v>
      </c>
    </row>
    <row r="12" spans="1:6" ht="32.25" thickBot="1">
      <c r="A12" s="235"/>
      <c r="B12" s="71" t="s">
        <v>770</v>
      </c>
      <c r="C12" s="9">
        <v>1.7</v>
      </c>
      <c r="D12" s="9">
        <v>3.3</v>
      </c>
      <c r="E12" s="87">
        <v>3.3</v>
      </c>
      <c r="F12" s="2">
        <v>4.2</v>
      </c>
    </row>
    <row r="13" spans="1:6" ht="16.5" thickBot="1">
      <c r="A13" s="234" t="s">
        <v>775</v>
      </c>
      <c r="B13" s="71" t="s">
        <v>956</v>
      </c>
      <c r="C13" s="9">
        <v>0.2</v>
      </c>
      <c r="D13" s="9">
        <v>0.4</v>
      </c>
      <c r="E13" s="87">
        <v>0.9</v>
      </c>
      <c r="F13" s="2">
        <v>1.06</v>
      </c>
    </row>
    <row r="14" spans="1:6" ht="32.25" thickBot="1">
      <c r="A14" s="235"/>
      <c r="B14" s="71" t="s">
        <v>770</v>
      </c>
      <c r="C14" s="9">
        <v>1.3</v>
      </c>
      <c r="D14" s="9">
        <v>1.7</v>
      </c>
      <c r="E14" s="87">
        <v>1.5</v>
      </c>
      <c r="F14" s="2">
        <v>1.6</v>
      </c>
    </row>
    <row r="15" spans="1:6" ht="16.5" thickBot="1">
      <c r="A15" s="234" t="s">
        <v>776</v>
      </c>
      <c r="B15" s="71" t="s">
        <v>956</v>
      </c>
      <c r="C15" s="9">
        <v>18.8</v>
      </c>
      <c r="D15" s="9">
        <v>22.6</v>
      </c>
      <c r="E15" s="87">
        <v>22.4</v>
      </c>
      <c r="F15" s="2">
        <v>19</v>
      </c>
    </row>
    <row r="16" spans="1:6" ht="32.25" thickBot="1">
      <c r="A16" s="235"/>
      <c r="B16" s="71" t="s">
        <v>770</v>
      </c>
      <c r="C16" s="9">
        <v>28.6</v>
      </c>
      <c r="D16" s="9">
        <v>58.1</v>
      </c>
      <c r="E16" s="87">
        <v>30.8</v>
      </c>
      <c r="F16" s="2">
        <v>15.7</v>
      </c>
    </row>
    <row r="35" ht="15.75">
      <c r="E35" s="41"/>
    </row>
  </sheetData>
  <mergeCells count="8">
    <mergeCell ref="A9:A10"/>
    <mergeCell ref="A11:A12"/>
    <mergeCell ref="A13:A14"/>
    <mergeCell ref="A15:A16"/>
    <mergeCell ref="A1:E1"/>
    <mergeCell ref="A3:A4"/>
    <mergeCell ref="A5:A6"/>
    <mergeCell ref="A7:A8"/>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32"/>
  <sheetViews>
    <sheetView workbookViewId="0" topLeftCell="A1">
      <selection activeCell="H13" sqref="H13"/>
    </sheetView>
  </sheetViews>
  <sheetFormatPr defaultColWidth="9.140625" defaultRowHeight="12.75"/>
  <cols>
    <col min="1" max="1" width="35.57421875" style="0" customWidth="1"/>
    <col min="2" max="2" width="12.00390625" style="0" customWidth="1"/>
    <col min="3" max="3" width="12.140625" style="0" customWidth="1"/>
    <col min="4" max="4" width="0.13671875" style="0" hidden="1" customWidth="1"/>
    <col min="5" max="5" width="11.140625" style="0" customWidth="1"/>
    <col min="6" max="6" width="10.8515625" style="0" customWidth="1"/>
  </cols>
  <sheetData>
    <row r="1" ht="15">
      <c r="A1" s="19"/>
    </row>
    <row r="2" spans="1:5" ht="18.75">
      <c r="A2" s="218" t="s">
        <v>1282</v>
      </c>
      <c r="B2" s="218"/>
      <c r="C2" s="218"/>
      <c r="D2" s="218"/>
      <c r="E2" s="218"/>
    </row>
    <row r="3" spans="1:6" ht="15.75">
      <c r="A3" s="1" t="s">
        <v>777</v>
      </c>
      <c r="B3" s="1">
        <v>2005</v>
      </c>
      <c r="C3" s="1">
        <v>2005</v>
      </c>
      <c r="D3" s="2">
        <v>2006</v>
      </c>
      <c r="E3" s="2">
        <v>2007</v>
      </c>
      <c r="F3" s="2">
        <v>2008</v>
      </c>
    </row>
    <row r="4" spans="1:6" ht="63" customHeight="1">
      <c r="A4" s="20" t="s">
        <v>1283</v>
      </c>
      <c r="B4" s="1">
        <v>333.6</v>
      </c>
      <c r="C4" s="1" t="s">
        <v>1284</v>
      </c>
      <c r="D4" s="1" t="s">
        <v>810</v>
      </c>
      <c r="E4" s="1">
        <v>339.7</v>
      </c>
      <c r="F4" s="1">
        <v>332.5</v>
      </c>
    </row>
    <row r="5" spans="1:6" ht="17.25" customHeight="1">
      <c r="A5" s="5" t="s">
        <v>1285</v>
      </c>
      <c r="B5" s="1">
        <v>152.7</v>
      </c>
      <c r="C5" s="1" t="s">
        <v>1286</v>
      </c>
      <c r="D5" s="1" t="s">
        <v>1287</v>
      </c>
      <c r="E5" s="1">
        <v>158.3</v>
      </c>
      <c r="F5" s="1">
        <v>152.3</v>
      </c>
    </row>
    <row r="6" spans="1:6" ht="18.75" customHeight="1">
      <c r="A6" s="5" t="s">
        <v>1288</v>
      </c>
      <c r="B6" s="1">
        <v>181</v>
      </c>
      <c r="C6" s="1" t="s">
        <v>1289</v>
      </c>
      <c r="D6" s="1" t="s">
        <v>1290</v>
      </c>
      <c r="E6" s="1">
        <v>181.3</v>
      </c>
      <c r="F6" s="1">
        <v>180.1</v>
      </c>
    </row>
    <row r="7" spans="1:6" ht="47.25" customHeight="1">
      <c r="A7" s="5" t="s">
        <v>1291</v>
      </c>
      <c r="B7" s="1">
        <v>3446</v>
      </c>
      <c r="C7" s="1" t="s">
        <v>1292</v>
      </c>
      <c r="D7" s="1" t="s">
        <v>1293</v>
      </c>
      <c r="E7" s="1">
        <v>3443</v>
      </c>
      <c r="F7" s="1">
        <v>3367</v>
      </c>
    </row>
    <row r="8" spans="1:6" ht="16.5" customHeight="1">
      <c r="A8" s="5" t="s">
        <v>1294</v>
      </c>
      <c r="B8" s="1" t="s">
        <v>1295</v>
      </c>
      <c r="C8" s="1" t="s">
        <v>1295</v>
      </c>
      <c r="D8" s="1" t="s">
        <v>1296</v>
      </c>
      <c r="E8" s="1" t="s">
        <v>1297</v>
      </c>
      <c r="F8" s="1" t="s">
        <v>1047</v>
      </c>
    </row>
    <row r="9" spans="1:6" ht="19.5" customHeight="1">
      <c r="A9" s="5" t="s">
        <v>1298</v>
      </c>
      <c r="B9" s="1" t="s">
        <v>1299</v>
      </c>
      <c r="C9" s="1" t="s">
        <v>1299</v>
      </c>
      <c r="D9" s="1" t="s">
        <v>1300</v>
      </c>
      <c r="E9" s="1" t="s">
        <v>1301</v>
      </c>
      <c r="F9" s="1" t="s">
        <v>1048</v>
      </c>
    </row>
    <row r="10" spans="1:6" ht="18" customHeight="1">
      <c r="A10" s="5" t="s">
        <v>1302</v>
      </c>
      <c r="B10" s="1" t="s">
        <v>1303</v>
      </c>
      <c r="C10" s="1" t="s">
        <v>1303</v>
      </c>
      <c r="D10" s="1" t="s">
        <v>1304</v>
      </c>
      <c r="E10" s="1" t="s">
        <v>1305</v>
      </c>
      <c r="F10" s="1" t="s">
        <v>1049</v>
      </c>
    </row>
    <row r="11" spans="1:6" ht="33" customHeight="1">
      <c r="A11" s="5" t="s">
        <v>1306</v>
      </c>
      <c r="B11" s="1" t="s">
        <v>1307</v>
      </c>
      <c r="C11" s="1" t="s">
        <v>1307</v>
      </c>
      <c r="D11" s="1" t="s">
        <v>1308</v>
      </c>
      <c r="E11" s="1">
        <v>1680</v>
      </c>
      <c r="F11" s="1">
        <v>1687</v>
      </c>
    </row>
    <row r="12" spans="1:6" ht="33.75" customHeight="1">
      <c r="A12" s="5" t="s">
        <v>752</v>
      </c>
      <c r="B12" s="1" t="s">
        <v>1309</v>
      </c>
      <c r="C12" s="1" t="s">
        <v>1309</v>
      </c>
      <c r="D12" s="1" t="s">
        <v>1310</v>
      </c>
      <c r="E12" s="1">
        <v>48.8</v>
      </c>
      <c r="F12" s="1">
        <v>50.1</v>
      </c>
    </row>
    <row r="13" spans="1:6" ht="31.5" customHeight="1">
      <c r="A13" s="5" t="s">
        <v>1311</v>
      </c>
      <c r="B13" s="1" t="s">
        <v>1312</v>
      </c>
      <c r="C13" s="1" t="s">
        <v>1312</v>
      </c>
      <c r="D13" s="1" t="s">
        <v>1313</v>
      </c>
      <c r="E13" s="1">
        <v>172.6</v>
      </c>
      <c r="F13" s="1">
        <v>174.5</v>
      </c>
    </row>
    <row r="14" spans="1:6" ht="48" customHeight="1">
      <c r="A14" s="5" t="s">
        <v>1314</v>
      </c>
      <c r="B14" s="1" t="s">
        <v>1315</v>
      </c>
      <c r="C14" s="1" t="s">
        <v>1315</v>
      </c>
      <c r="D14" s="1" t="s">
        <v>1315</v>
      </c>
      <c r="E14" s="1">
        <v>31.9</v>
      </c>
      <c r="F14" s="1">
        <v>31.3</v>
      </c>
    </row>
    <row r="15" spans="1:6" ht="49.5" customHeight="1">
      <c r="A15" s="20" t="s">
        <v>1316</v>
      </c>
      <c r="B15" s="1" t="s">
        <v>1317</v>
      </c>
      <c r="C15" s="1" t="s">
        <v>1317</v>
      </c>
      <c r="D15" s="1" t="s">
        <v>1318</v>
      </c>
      <c r="E15" s="1">
        <v>2210.9</v>
      </c>
      <c r="F15" s="1">
        <v>2307.3</v>
      </c>
    </row>
    <row r="16" spans="1:6" ht="33.75" customHeight="1">
      <c r="A16" s="5" t="s">
        <v>1319</v>
      </c>
      <c r="B16" s="1" t="s">
        <v>1320</v>
      </c>
      <c r="C16" s="1" t="s">
        <v>1320</v>
      </c>
      <c r="D16" s="1" t="s">
        <v>1321</v>
      </c>
      <c r="E16" s="1">
        <v>58.5</v>
      </c>
      <c r="F16" s="1">
        <v>58.7</v>
      </c>
    </row>
    <row r="17" spans="1:6" ht="35.25" customHeight="1">
      <c r="A17" s="20" t="s">
        <v>1322</v>
      </c>
      <c r="B17" s="1" t="s">
        <v>1323</v>
      </c>
      <c r="C17" s="1" t="s">
        <v>1323</v>
      </c>
      <c r="D17" s="1" t="s">
        <v>1324</v>
      </c>
      <c r="E17" s="1">
        <v>78.5</v>
      </c>
      <c r="F17" s="1">
        <v>79.3</v>
      </c>
    </row>
    <row r="18" ht="15.75">
      <c r="A18" s="6"/>
    </row>
    <row r="19" ht="15.75">
      <c r="A19" s="6"/>
    </row>
    <row r="20" ht="15">
      <c r="A20" s="19"/>
    </row>
    <row r="21" ht="15">
      <c r="A21" s="19"/>
    </row>
    <row r="22" ht="15">
      <c r="A22" s="19"/>
    </row>
    <row r="32" ht="15.75">
      <c r="F32" s="41">
        <v>33</v>
      </c>
    </row>
  </sheetData>
  <mergeCells count="1">
    <mergeCell ref="A2:E2"/>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50"/>
  <sheetViews>
    <sheetView tabSelected="1" workbookViewId="0" topLeftCell="A22">
      <selection activeCell="H47" sqref="H47"/>
    </sheetView>
  </sheetViews>
  <sheetFormatPr defaultColWidth="9.140625" defaultRowHeight="12.75"/>
  <cols>
    <col min="1" max="1" width="30.28125" style="23" customWidth="1"/>
    <col min="2" max="2" width="16.57421875" style="23" customWidth="1"/>
    <col min="3" max="3" width="16.421875" style="23" customWidth="1"/>
    <col min="4" max="4" width="15.140625" style="23" customWidth="1"/>
    <col min="5" max="5" width="16.00390625" style="23" customWidth="1"/>
    <col min="6" max="6" width="14.140625" style="23" customWidth="1"/>
    <col min="7" max="16384" width="9.140625" style="23" customWidth="1"/>
  </cols>
  <sheetData>
    <row r="1" spans="1:6" ht="15.75" customHeight="1">
      <c r="A1" s="236" t="s">
        <v>205</v>
      </c>
      <c r="B1" s="237"/>
      <c r="C1" s="237"/>
      <c r="D1" s="237"/>
      <c r="E1" s="237"/>
      <c r="F1" s="238"/>
    </row>
    <row r="2" spans="1:6" ht="23.25" customHeight="1">
      <c r="A2" s="239"/>
      <c r="B2" s="189"/>
      <c r="C2" s="189"/>
      <c r="D2" s="189"/>
      <c r="E2" s="189"/>
      <c r="F2" s="240"/>
    </row>
    <row r="3" spans="1:6" ht="106.5" customHeight="1">
      <c r="A3" s="1" t="s">
        <v>1260</v>
      </c>
      <c r="B3" s="1" t="s">
        <v>754</v>
      </c>
      <c r="C3" s="1" t="s">
        <v>1356</v>
      </c>
      <c r="D3" s="1" t="s">
        <v>755</v>
      </c>
      <c r="E3" s="1" t="s">
        <v>756</v>
      </c>
      <c r="F3" s="1" t="s">
        <v>1355</v>
      </c>
    </row>
    <row r="4" spans="1:6" ht="15.75">
      <c r="A4" s="15" t="s">
        <v>1325</v>
      </c>
      <c r="B4" s="15">
        <v>102</v>
      </c>
      <c r="C4" s="15">
        <v>64</v>
      </c>
      <c r="D4" s="15">
        <v>173</v>
      </c>
      <c r="E4" s="15">
        <v>77</v>
      </c>
      <c r="F4" s="15">
        <v>24</v>
      </c>
    </row>
    <row r="5" spans="1:6" ht="15.75">
      <c r="A5" s="1" t="s">
        <v>1326</v>
      </c>
      <c r="B5" s="1">
        <v>100</v>
      </c>
      <c r="C5" s="1">
        <v>59</v>
      </c>
      <c r="D5" s="1">
        <v>167</v>
      </c>
      <c r="E5" s="1">
        <v>108</v>
      </c>
      <c r="F5" s="1">
        <v>43</v>
      </c>
    </row>
    <row r="6" spans="1:6" ht="15.75">
      <c r="A6" s="1" t="s">
        <v>1327</v>
      </c>
      <c r="B6" s="1">
        <v>100</v>
      </c>
      <c r="C6" s="1">
        <v>47</v>
      </c>
      <c r="D6" s="1">
        <v>94</v>
      </c>
      <c r="E6" s="1">
        <v>47</v>
      </c>
      <c r="F6" s="1">
        <v>12</v>
      </c>
    </row>
    <row r="7" spans="1:6" ht="15.75">
      <c r="A7" s="1" t="s">
        <v>1328</v>
      </c>
      <c r="B7" s="1">
        <v>98</v>
      </c>
      <c r="C7" s="1">
        <v>70</v>
      </c>
      <c r="D7" s="1">
        <v>218</v>
      </c>
      <c r="E7" s="1">
        <v>109</v>
      </c>
      <c r="F7" s="1">
        <v>32</v>
      </c>
    </row>
    <row r="8" spans="1:6" ht="15.75">
      <c r="A8" s="1" t="s">
        <v>1329</v>
      </c>
      <c r="B8" s="1">
        <v>103</v>
      </c>
      <c r="C8" s="1">
        <v>19</v>
      </c>
      <c r="D8" s="1">
        <v>63</v>
      </c>
      <c r="E8" s="1">
        <v>31</v>
      </c>
      <c r="F8" s="1">
        <v>5</v>
      </c>
    </row>
    <row r="9" spans="1:6" ht="15.75">
      <c r="A9" s="1" t="s">
        <v>1330</v>
      </c>
      <c r="B9" s="1">
        <v>106</v>
      </c>
      <c r="C9" s="1">
        <v>102</v>
      </c>
      <c r="D9" s="1">
        <v>237</v>
      </c>
      <c r="E9" s="1">
        <v>111</v>
      </c>
      <c r="F9" s="1">
        <v>36</v>
      </c>
    </row>
    <row r="10" spans="1:6" ht="15.75">
      <c r="A10" s="15" t="s">
        <v>1331</v>
      </c>
      <c r="B10" s="15">
        <v>108</v>
      </c>
      <c r="C10" s="15">
        <v>75</v>
      </c>
      <c r="D10" s="15">
        <v>193.9</v>
      </c>
      <c r="E10" s="15">
        <v>100.5</v>
      </c>
      <c r="F10" s="15">
        <v>18</v>
      </c>
    </row>
    <row r="11" spans="1:6" ht="15.75">
      <c r="A11" s="1" t="s">
        <v>1332</v>
      </c>
      <c r="B11" s="1">
        <v>99</v>
      </c>
      <c r="C11" s="1">
        <v>88</v>
      </c>
      <c r="D11" s="1">
        <v>235</v>
      </c>
      <c r="E11" s="1">
        <v>118</v>
      </c>
      <c r="F11" s="1">
        <v>41</v>
      </c>
    </row>
    <row r="12" spans="1:6" ht="15.75">
      <c r="A12" s="1" t="s">
        <v>1333</v>
      </c>
      <c r="B12" s="1">
        <v>99</v>
      </c>
      <c r="C12" s="1">
        <v>94</v>
      </c>
      <c r="D12" s="1">
        <v>174</v>
      </c>
      <c r="E12" s="1">
        <v>117</v>
      </c>
      <c r="F12" s="1">
        <v>22</v>
      </c>
    </row>
    <row r="13" spans="1:6" ht="15.75">
      <c r="A13" s="1" t="s">
        <v>1334</v>
      </c>
      <c r="B13" s="1">
        <v>100</v>
      </c>
      <c r="C13" s="1">
        <v>70</v>
      </c>
      <c r="D13" s="1">
        <v>171</v>
      </c>
      <c r="E13" s="1">
        <v>87</v>
      </c>
      <c r="F13" s="1">
        <v>14</v>
      </c>
    </row>
    <row r="14" spans="1:6" ht="15.75">
      <c r="A14" s="1" t="s">
        <v>1335</v>
      </c>
      <c r="B14" s="1">
        <v>100</v>
      </c>
      <c r="C14" s="1">
        <v>64</v>
      </c>
      <c r="D14" s="1">
        <v>156</v>
      </c>
      <c r="E14" s="1">
        <v>80</v>
      </c>
      <c r="F14" s="1">
        <v>10</v>
      </c>
    </row>
    <row r="15" spans="1:6" ht="15.75">
      <c r="A15" s="15" t="s">
        <v>1336</v>
      </c>
      <c r="B15" s="15">
        <v>99</v>
      </c>
      <c r="C15" s="15">
        <v>57.5</v>
      </c>
      <c r="D15" s="15">
        <v>142.5</v>
      </c>
      <c r="E15" s="15">
        <v>55</v>
      </c>
      <c r="F15" s="15">
        <v>8.3</v>
      </c>
    </row>
    <row r="16" spans="1:6" ht="15.75">
      <c r="A16" s="1" t="s">
        <v>1261</v>
      </c>
      <c r="B16" s="1">
        <v>98</v>
      </c>
      <c r="C16" s="1">
        <v>65</v>
      </c>
      <c r="D16" s="1">
        <v>142</v>
      </c>
      <c r="E16" s="1">
        <v>53</v>
      </c>
      <c r="F16" s="1">
        <v>8</v>
      </c>
    </row>
    <row r="17" spans="1:6" ht="15.75">
      <c r="A17" s="1" t="s">
        <v>1337</v>
      </c>
      <c r="B17" s="1">
        <v>99</v>
      </c>
      <c r="C17" s="1">
        <v>61</v>
      </c>
      <c r="D17" s="1">
        <v>185</v>
      </c>
      <c r="E17" s="1">
        <v>71</v>
      </c>
      <c r="F17" s="1">
        <v>7</v>
      </c>
    </row>
    <row r="18" spans="1:6" ht="15.75">
      <c r="A18" s="1" t="s">
        <v>1338</v>
      </c>
      <c r="B18" s="1">
        <v>95</v>
      </c>
      <c r="C18" s="1">
        <v>59</v>
      </c>
      <c r="D18" s="1">
        <v>93</v>
      </c>
      <c r="E18" s="1">
        <v>37</v>
      </c>
      <c r="F18" s="1">
        <v>14</v>
      </c>
    </row>
    <row r="19" spans="1:6" ht="15.75">
      <c r="A19" s="1" t="s">
        <v>1339</v>
      </c>
      <c r="B19" s="1">
        <v>100</v>
      </c>
      <c r="C19" s="1">
        <v>50</v>
      </c>
      <c r="D19" s="1">
        <v>95</v>
      </c>
      <c r="E19" s="1">
        <v>47</v>
      </c>
      <c r="F19" s="1">
        <v>16</v>
      </c>
    </row>
    <row r="20" spans="1:6" ht="15.75">
      <c r="A20" s="1" t="s">
        <v>1340</v>
      </c>
      <c r="B20" s="1">
        <v>101</v>
      </c>
      <c r="C20" s="1">
        <v>71</v>
      </c>
      <c r="D20" s="1">
        <v>155</v>
      </c>
      <c r="E20" s="1">
        <v>65</v>
      </c>
      <c r="F20" s="1">
        <v>5</v>
      </c>
    </row>
    <row r="21" spans="1:6" ht="15.75">
      <c r="A21" s="15" t="s">
        <v>1341</v>
      </c>
      <c r="B21" s="15">
        <v>102</v>
      </c>
      <c r="C21" s="15">
        <v>52</v>
      </c>
      <c r="D21" s="15">
        <v>144</v>
      </c>
      <c r="E21" s="15">
        <v>61</v>
      </c>
      <c r="F21" s="15">
        <v>9</v>
      </c>
    </row>
    <row r="22" spans="1:6" ht="15.75">
      <c r="A22" s="1" t="s">
        <v>1342</v>
      </c>
      <c r="B22" s="1">
        <v>99</v>
      </c>
      <c r="C22" s="1">
        <v>29</v>
      </c>
      <c r="D22" s="1">
        <v>75</v>
      </c>
      <c r="E22" s="1">
        <v>37</v>
      </c>
      <c r="F22" s="1">
        <v>8</v>
      </c>
    </row>
    <row r="23" spans="1:6" ht="15.75">
      <c r="A23" s="1" t="s">
        <v>1343</v>
      </c>
      <c r="B23" s="1">
        <v>102</v>
      </c>
      <c r="C23" s="1">
        <v>70</v>
      </c>
      <c r="D23" s="1">
        <v>167</v>
      </c>
      <c r="E23" s="1">
        <v>88</v>
      </c>
      <c r="F23" s="1">
        <v>11</v>
      </c>
    </row>
    <row r="24" spans="1:6" ht="15.75">
      <c r="A24" s="1" t="s">
        <v>1344</v>
      </c>
      <c r="B24" s="1">
        <v>101</v>
      </c>
      <c r="C24" s="1">
        <v>55</v>
      </c>
      <c r="D24" s="1">
        <v>90</v>
      </c>
      <c r="E24" s="1">
        <v>43</v>
      </c>
      <c r="F24" s="1">
        <v>4</v>
      </c>
    </row>
    <row r="25" spans="1:6" ht="15.75">
      <c r="A25" s="1" t="s">
        <v>1345</v>
      </c>
      <c r="B25" s="1">
        <v>118</v>
      </c>
      <c r="C25" s="1">
        <v>76</v>
      </c>
      <c r="D25" s="1">
        <v>246</v>
      </c>
      <c r="E25" s="1">
        <v>104</v>
      </c>
      <c r="F25" s="1">
        <v>7</v>
      </c>
    </row>
    <row r="26" spans="1:6" ht="15.75">
      <c r="A26" s="1" t="s">
        <v>1346</v>
      </c>
      <c r="B26" s="1">
        <v>99</v>
      </c>
      <c r="C26" s="1">
        <v>57</v>
      </c>
      <c r="D26" s="1">
        <v>137</v>
      </c>
      <c r="E26" s="1">
        <v>57</v>
      </c>
      <c r="F26" s="1">
        <v>11</v>
      </c>
    </row>
    <row r="27" spans="1:6" ht="15.75">
      <c r="A27" s="1" t="s">
        <v>1347</v>
      </c>
      <c r="B27" s="1">
        <v>99</v>
      </c>
      <c r="C27" s="1">
        <v>51</v>
      </c>
      <c r="D27" s="1">
        <v>117</v>
      </c>
      <c r="E27" s="1">
        <v>54</v>
      </c>
      <c r="F27" s="1">
        <v>12</v>
      </c>
    </row>
    <row r="28" spans="1:6" ht="15.75">
      <c r="A28" s="15" t="s">
        <v>1348</v>
      </c>
      <c r="B28" s="15">
        <v>100</v>
      </c>
      <c r="C28" s="15">
        <v>61</v>
      </c>
      <c r="D28" s="15">
        <v>194</v>
      </c>
      <c r="E28" s="15">
        <v>79</v>
      </c>
      <c r="F28" s="15">
        <v>11</v>
      </c>
    </row>
    <row r="29" spans="1:6" ht="15.75">
      <c r="A29" s="1" t="s">
        <v>1349</v>
      </c>
      <c r="B29" s="1">
        <v>95</v>
      </c>
      <c r="C29" s="1">
        <v>115</v>
      </c>
      <c r="D29" s="1">
        <v>271</v>
      </c>
      <c r="E29" s="1">
        <v>77</v>
      </c>
      <c r="F29" s="1">
        <v>14</v>
      </c>
    </row>
    <row r="30" spans="1:6" ht="15.75">
      <c r="A30" s="1" t="s">
        <v>899</v>
      </c>
      <c r="B30" s="1">
        <v>97</v>
      </c>
      <c r="C30" s="1">
        <v>43</v>
      </c>
      <c r="D30" s="1">
        <v>187</v>
      </c>
      <c r="E30" s="1">
        <v>91</v>
      </c>
      <c r="F30" s="1">
        <v>5</v>
      </c>
    </row>
    <row r="31" spans="1:6" ht="15.75">
      <c r="A31" s="15" t="s">
        <v>1350</v>
      </c>
      <c r="B31" s="15">
        <v>100</v>
      </c>
      <c r="C31" s="15">
        <v>46</v>
      </c>
      <c r="D31" s="15">
        <v>100</v>
      </c>
      <c r="E31" s="15">
        <v>61</v>
      </c>
      <c r="F31" s="15">
        <v>6</v>
      </c>
    </row>
    <row r="32" spans="1:6" ht="15.75">
      <c r="A32" s="1" t="s">
        <v>1351</v>
      </c>
      <c r="B32" s="1">
        <v>99</v>
      </c>
      <c r="C32" s="1">
        <v>54</v>
      </c>
      <c r="D32" s="1">
        <v>113</v>
      </c>
      <c r="E32" s="1">
        <v>68</v>
      </c>
      <c r="F32" s="1">
        <v>7</v>
      </c>
    </row>
    <row r="33" spans="1:6" ht="15.75">
      <c r="A33" s="15" t="s">
        <v>1352</v>
      </c>
      <c r="B33" s="15">
        <v>98</v>
      </c>
      <c r="C33" s="15">
        <v>56</v>
      </c>
      <c r="D33" s="15">
        <v>147</v>
      </c>
      <c r="E33" s="15">
        <v>60</v>
      </c>
      <c r="F33" s="15">
        <v>11</v>
      </c>
    </row>
    <row r="34" spans="1:6" ht="15.75">
      <c r="A34" s="1" t="s">
        <v>1262</v>
      </c>
      <c r="B34" s="1">
        <v>96</v>
      </c>
      <c r="C34" s="1">
        <v>91</v>
      </c>
      <c r="D34" s="1">
        <v>218</v>
      </c>
      <c r="E34" s="1">
        <v>91</v>
      </c>
      <c r="F34" s="1">
        <v>7</v>
      </c>
    </row>
    <row r="35" spans="1:6" ht="15.75">
      <c r="A35" s="1" t="s">
        <v>1263</v>
      </c>
      <c r="B35" s="1">
        <v>98</v>
      </c>
      <c r="C35" s="1">
        <v>61</v>
      </c>
      <c r="D35" s="1">
        <v>152</v>
      </c>
      <c r="E35" s="1">
        <v>35</v>
      </c>
      <c r="F35" s="1">
        <v>17</v>
      </c>
    </row>
    <row r="36" spans="1:6" ht="15.75">
      <c r="A36" s="1" t="s">
        <v>1353</v>
      </c>
      <c r="B36" s="1">
        <v>99</v>
      </c>
      <c r="C36" s="1">
        <v>70</v>
      </c>
      <c r="D36" s="1">
        <v>147</v>
      </c>
      <c r="E36" s="1">
        <v>59</v>
      </c>
      <c r="F36" s="1">
        <v>9</v>
      </c>
    </row>
    <row r="37" spans="1:6" ht="15.75">
      <c r="A37" s="1" t="s">
        <v>1354</v>
      </c>
      <c r="B37" s="1">
        <v>100</v>
      </c>
      <c r="C37" s="1">
        <v>12</v>
      </c>
      <c r="D37" s="1">
        <v>85</v>
      </c>
      <c r="E37" s="1">
        <v>36</v>
      </c>
      <c r="F37" s="1" t="s">
        <v>930</v>
      </c>
    </row>
    <row r="38" spans="1:6" ht="15.75">
      <c r="A38" s="15" t="s">
        <v>783</v>
      </c>
      <c r="B38" s="15">
        <v>100</v>
      </c>
      <c r="C38" s="15">
        <v>61</v>
      </c>
      <c r="D38" s="15">
        <v>160</v>
      </c>
      <c r="E38" s="15">
        <v>70.9</v>
      </c>
      <c r="F38" s="15">
        <v>15.7</v>
      </c>
    </row>
    <row r="39" spans="1:7" ht="15.75">
      <c r="A39" s="287" t="s">
        <v>206</v>
      </c>
      <c r="B39" s="287"/>
      <c r="C39" s="287"/>
      <c r="D39" s="287"/>
      <c r="E39" s="287"/>
      <c r="F39" s="287"/>
      <c r="G39" s="44"/>
    </row>
    <row r="40" spans="1:7" ht="12.75">
      <c r="A40" s="46"/>
      <c r="B40" s="46"/>
      <c r="C40" s="46"/>
      <c r="D40" s="46"/>
      <c r="E40" s="46"/>
      <c r="F40" s="46"/>
      <c r="G40" s="44"/>
    </row>
    <row r="41" spans="1:7" ht="12.75">
      <c r="A41" s="46"/>
      <c r="B41" s="46"/>
      <c r="C41" s="46"/>
      <c r="D41" s="46"/>
      <c r="E41" s="46"/>
      <c r="F41" s="46"/>
      <c r="G41" s="44"/>
    </row>
    <row r="42" spans="1:7" ht="12.75">
      <c r="A42" s="46"/>
      <c r="B42" s="46"/>
      <c r="C42" s="46"/>
      <c r="D42" s="46"/>
      <c r="E42" s="46"/>
      <c r="F42" s="46"/>
      <c r="G42" s="44"/>
    </row>
    <row r="43" spans="1:7" ht="12.75">
      <c r="A43" s="46"/>
      <c r="B43" s="46"/>
      <c r="C43" s="46"/>
      <c r="D43" s="46"/>
      <c r="E43" s="46"/>
      <c r="F43" s="46"/>
      <c r="G43" s="44"/>
    </row>
    <row r="44" spans="1:7" ht="12.75">
      <c r="A44" s="46"/>
      <c r="B44" s="46"/>
      <c r="C44" s="46"/>
      <c r="D44" s="46"/>
      <c r="E44" s="46"/>
      <c r="F44" s="46"/>
      <c r="G44" s="44"/>
    </row>
    <row r="45" spans="1:7" ht="12.75">
      <c r="A45" s="46"/>
      <c r="B45" s="46"/>
      <c r="C45" s="46"/>
      <c r="D45" s="46"/>
      <c r="E45" s="46"/>
      <c r="F45" s="46"/>
      <c r="G45" s="44"/>
    </row>
    <row r="46" spans="1:7" ht="12.75">
      <c r="A46" s="46"/>
      <c r="B46" s="46"/>
      <c r="C46" s="46"/>
      <c r="D46" s="46"/>
      <c r="E46" s="46"/>
      <c r="F46" s="46"/>
      <c r="G46" s="44"/>
    </row>
    <row r="47" spans="1:7" ht="12.75">
      <c r="A47" s="46"/>
      <c r="B47" s="46"/>
      <c r="C47" s="46"/>
      <c r="D47" s="46"/>
      <c r="E47" s="46"/>
      <c r="F47" s="46"/>
      <c r="G47" s="44"/>
    </row>
    <row r="48" spans="1:7" ht="15.75">
      <c r="A48" s="46"/>
      <c r="B48" s="46"/>
      <c r="C48" s="46"/>
      <c r="D48" s="46"/>
      <c r="E48" s="46"/>
      <c r="F48" s="30">
        <v>42</v>
      </c>
      <c r="G48" s="44"/>
    </row>
    <row r="49" spans="1:7" ht="12.75">
      <c r="A49" s="46"/>
      <c r="B49" s="46"/>
      <c r="C49" s="46"/>
      <c r="D49" s="46"/>
      <c r="E49" s="46"/>
      <c r="F49" s="46"/>
      <c r="G49" s="44"/>
    </row>
    <row r="50" spans="1:6" ht="12.75">
      <c r="A50" s="45"/>
      <c r="B50" s="45"/>
      <c r="C50" s="45"/>
      <c r="D50" s="45"/>
      <c r="E50" s="45"/>
      <c r="F50" s="45"/>
    </row>
  </sheetData>
  <mergeCells count="2">
    <mergeCell ref="A1:F2"/>
    <mergeCell ref="A39:F39"/>
  </mergeCells>
  <printOptions/>
  <pageMargins left="0" right="0" top="0" bottom="0" header="0.5118110236220472" footer="0.5118110236220472"/>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R45"/>
  <sheetViews>
    <sheetView workbookViewId="0" topLeftCell="A1">
      <selection activeCell="N40" sqref="N40"/>
    </sheetView>
  </sheetViews>
  <sheetFormatPr defaultColWidth="9.140625" defaultRowHeight="12.75"/>
  <cols>
    <col min="1" max="1" width="18.00390625" style="17" customWidth="1"/>
    <col min="2" max="16384" width="9.140625" style="17" customWidth="1"/>
  </cols>
  <sheetData>
    <row r="1" spans="1:18" ht="12.75">
      <c r="A1" s="50"/>
      <c r="B1" s="50"/>
      <c r="C1" s="50"/>
      <c r="D1" s="50"/>
      <c r="E1" s="50"/>
      <c r="F1" s="50"/>
      <c r="G1" s="50"/>
      <c r="H1" s="50"/>
      <c r="I1" s="50"/>
      <c r="J1" s="50"/>
      <c r="K1" s="50"/>
      <c r="L1" s="50"/>
      <c r="M1" s="50"/>
      <c r="N1" s="50"/>
      <c r="O1" s="50"/>
      <c r="P1" s="50"/>
      <c r="Q1" s="50"/>
      <c r="R1" s="47"/>
    </row>
    <row r="2" spans="1:17" ht="18.75">
      <c r="A2" s="241" t="s">
        <v>1043</v>
      </c>
      <c r="B2" s="241"/>
      <c r="C2" s="241"/>
      <c r="D2" s="241"/>
      <c r="E2" s="241"/>
      <c r="F2" s="241"/>
      <c r="G2" s="241"/>
      <c r="H2" s="241"/>
      <c r="I2" s="241"/>
      <c r="J2" s="241"/>
      <c r="K2" s="241"/>
      <c r="L2" s="241"/>
      <c r="M2" s="241"/>
      <c r="N2" s="241"/>
      <c r="O2" s="241"/>
      <c r="P2" s="241"/>
      <c r="Q2" s="241"/>
    </row>
    <row r="3" spans="1:17" ht="15">
      <c r="A3" s="182" t="s">
        <v>1243</v>
      </c>
      <c r="B3" s="182" t="s">
        <v>1244</v>
      </c>
      <c r="C3" s="182"/>
      <c r="D3" s="182" t="s">
        <v>1245</v>
      </c>
      <c r="E3" s="182"/>
      <c r="F3" s="182" t="s">
        <v>1246</v>
      </c>
      <c r="G3" s="182"/>
      <c r="H3" s="182" t="s">
        <v>1247</v>
      </c>
      <c r="I3" s="182"/>
      <c r="J3" s="182" t="s">
        <v>1248</v>
      </c>
      <c r="K3" s="182"/>
      <c r="L3" s="182" t="s">
        <v>1249</v>
      </c>
      <c r="M3" s="182"/>
      <c r="N3" s="182" t="s">
        <v>1250</v>
      </c>
      <c r="O3" s="182"/>
      <c r="P3" s="182" t="s">
        <v>1251</v>
      </c>
      <c r="Q3" s="182"/>
    </row>
    <row r="4" spans="1:17" ht="15">
      <c r="A4" s="182"/>
      <c r="B4" s="4" t="s">
        <v>1252</v>
      </c>
      <c r="C4" s="4" t="s">
        <v>1253</v>
      </c>
      <c r="D4" s="4" t="s">
        <v>1252</v>
      </c>
      <c r="E4" s="4" t="s">
        <v>1253</v>
      </c>
      <c r="F4" s="4" t="s">
        <v>1252</v>
      </c>
      <c r="G4" s="4" t="s">
        <v>1253</v>
      </c>
      <c r="H4" s="4" t="s">
        <v>1252</v>
      </c>
      <c r="I4" s="4" t="s">
        <v>1253</v>
      </c>
      <c r="J4" s="4" t="s">
        <v>1252</v>
      </c>
      <c r="K4" s="4" t="s">
        <v>1253</v>
      </c>
      <c r="L4" s="4" t="s">
        <v>1252</v>
      </c>
      <c r="M4" s="4" t="s">
        <v>1253</v>
      </c>
      <c r="N4" s="4" t="s">
        <v>1252</v>
      </c>
      <c r="O4" s="4" t="s">
        <v>1253</v>
      </c>
      <c r="P4" s="4" t="s">
        <v>1252</v>
      </c>
      <c r="Q4" s="4" t="s">
        <v>1253</v>
      </c>
    </row>
    <row r="5" spans="1:17" ht="15">
      <c r="A5" s="4" t="s">
        <v>1254</v>
      </c>
      <c r="B5" s="4">
        <v>25</v>
      </c>
      <c r="C5" s="4">
        <v>46.9</v>
      </c>
      <c r="D5" s="4">
        <v>94</v>
      </c>
      <c r="E5" s="4">
        <v>47.8</v>
      </c>
      <c r="F5" s="4">
        <v>30</v>
      </c>
      <c r="G5" s="4">
        <v>23.4</v>
      </c>
      <c r="H5" s="4">
        <v>30</v>
      </c>
      <c r="I5" s="4">
        <v>40.5</v>
      </c>
      <c r="J5" s="4">
        <v>47</v>
      </c>
      <c r="K5" s="4">
        <v>20.4</v>
      </c>
      <c r="L5" s="4">
        <v>87</v>
      </c>
      <c r="M5" s="4">
        <v>48</v>
      </c>
      <c r="N5" s="4">
        <v>52</v>
      </c>
      <c r="O5" s="4">
        <v>31.3</v>
      </c>
      <c r="P5" s="4">
        <v>365</v>
      </c>
      <c r="Q5" s="4">
        <v>35.4</v>
      </c>
    </row>
    <row r="6" spans="1:17" ht="15">
      <c r="A6" s="4" t="s">
        <v>1255</v>
      </c>
      <c r="B6" s="4">
        <v>39</v>
      </c>
      <c r="C6" s="4">
        <v>73.2</v>
      </c>
      <c r="D6" s="4">
        <v>138</v>
      </c>
      <c r="E6" s="4">
        <v>70.1</v>
      </c>
      <c r="F6" s="4">
        <v>44</v>
      </c>
      <c r="G6" s="4">
        <v>34.3</v>
      </c>
      <c r="H6" s="4">
        <v>24</v>
      </c>
      <c r="I6" s="4">
        <v>32.4</v>
      </c>
      <c r="J6" s="4">
        <v>75</v>
      </c>
      <c r="K6" s="4">
        <v>32.6</v>
      </c>
      <c r="L6" s="4">
        <v>120</v>
      </c>
      <c r="M6" s="4">
        <v>66.2</v>
      </c>
      <c r="N6" s="4">
        <v>48</v>
      </c>
      <c r="O6" s="4">
        <v>28.9</v>
      </c>
      <c r="P6" s="4">
        <v>488</v>
      </c>
      <c r="Q6" s="4">
        <v>47.4</v>
      </c>
    </row>
    <row r="7" spans="1:17" ht="15">
      <c r="A7" s="4" t="s">
        <v>1045</v>
      </c>
      <c r="B7" s="4">
        <v>8</v>
      </c>
      <c r="C7" s="4">
        <v>15</v>
      </c>
      <c r="D7" s="4">
        <v>44</v>
      </c>
      <c r="E7" s="4">
        <v>22.4</v>
      </c>
      <c r="F7" s="4">
        <v>21</v>
      </c>
      <c r="G7" s="4">
        <v>16.4</v>
      </c>
      <c r="H7" s="4">
        <v>7</v>
      </c>
      <c r="I7" s="4">
        <v>9.4</v>
      </c>
      <c r="J7" s="4">
        <v>34</v>
      </c>
      <c r="K7" s="4">
        <v>14.8</v>
      </c>
      <c r="L7" s="4">
        <v>40</v>
      </c>
      <c r="M7" s="4">
        <v>22.1</v>
      </c>
      <c r="N7" s="4">
        <v>13</v>
      </c>
      <c r="O7" s="4">
        <v>7.8</v>
      </c>
      <c r="P7" s="4">
        <v>167</v>
      </c>
      <c r="Q7" s="4">
        <v>16.2</v>
      </c>
    </row>
    <row r="8" spans="1:17" ht="15">
      <c r="A8" s="4" t="s">
        <v>1046</v>
      </c>
      <c r="B8" s="4">
        <v>0</v>
      </c>
      <c r="C8" s="4">
        <v>0</v>
      </c>
      <c r="D8" s="4">
        <v>0</v>
      </c>
      <c r="E8" s="4">
        <v>0</v>
      </c>
      <c r="F8" s="4">
        <v>0</v>
      </c>
      <c r="G8" s="4">
        <v>0</v>
      </c>
      <c r="H8" s="4">
        <v>0</v>
      </c>
      <c r="I8" s="4">
        <v>0</v>
      </c>
      <c r="J8" s="4">
        <v>1</v>
      </c>
      <c r="K8" s="4">
        <v>0.4</v>
      </c>
      <c r="L8" s="4">
        <v>0</v>
      </c>
      <c r="M8" s="4">
        <v>0</v>
      </c>
      <c r="N8" s="4">
        <v>0</v>
      </c>
      <c r="O8" s="4">
        <v>0</v>
      </c>
      <c r="P8" s="4">
        <v>1</v>
      </c>
      <c r="Q8" s="4">
        <v>0.1</v>
      </c>
    </row>
    <row r="9" spans="1:17" ht="15">
      <c r="A9" s="4" t="s">
        <v>1256</v>
      </c>
      <c r="B9" s="4">
        <v>332</v>
      </c>
      <c r="C9" s="4">
        <v>623.4</v>
      </c>
      <c r="D9" s="4">
        <v>850</v>
      </c>
      <c r="E9" s="4">
        <v>431.9</v>
      </c>
      <c r="F9" s="4">
        <v>783</v>
      </c>
      <c r="G9" s="4">
        <v>610.7</v>
      </c>
      <c r="H9" s="4">
        <v>483</v>
      </c>
      <c r="I9" s="4">
        <v>651.8</v>
      </c>
      <c r="J9" s="4">
        <v>1180</v>
      </c>
      <c r="K9" s="4">
        <v>513.2</v>
      </c>
      <c r="L9" s="4">
        <v>872</v>
      </c>
      <c r="M9" s="4">
        <v>480.8</v>
      </c>
      <c r="N9" s="4">
        <v>1123</v>
      </c>
      <c r="O9" s="4">
        <v>676.1</v>
      </c>
      <c r="P9" s="4">
        <v>5623</v>
      </c>
      <c r="Q9" s="4">
        <v>546</v>
      </c>
    </row>
    <row r="10" spans="1:17" ht="30">
      <c r="A10" s="4" t="s">
        <v>1257</v>
      </c>
      <c r="B10" s="4">
        <v>18</v>
      </c>
      <c r="C10" s="4">
        <v>33.8</v>
      </c>
      <c r="D10" s="4">
        <v>52</v>
      </c>
      <c r="E10" s="4">
        <v>26.4</v>
      </c>
      <c r="F10" s="4">
        <v>30</v>
      </c>
      <c r="G10" s="4">
        <v>23.4</v>
      </c>
      <c r="H10" s="4">
        <v>20</v>
      </c>
      <c r="I10" s="4">
        <v>27</v>
      </c>
      <c r="J10" s="4">
        <v>29</v>
      </c>
      <c r="K10" s="4">
        <v>12.6</v>
      </c>
      <c r="L10" s="4">
        <v>62</v>
      </c>
      <c r="M10" s="4">
        <v>34.2</v>
      </c>
      <c r="N10" s="4">
        <v>42</v>
      </c>
      <c r="O10" s="4">
        <v>25.3</v>
      </c>
      <c r="P10" s="4">
        <v>253</v>
      </c>
      <c r="Q10" s="4">
        <v>24.6</v>
      </c>
    </row>
    <row r="11" spans="1:17" ht="30">
      <c r="A11" s="4" t="s">
        <v>1258</v>
      </c>
      <c r="B11" s="4">
        <v>0</v>
      </c>
      <c r="C11" s="4">
        <v>0</v>
      </c>
      <c r="D11" s="4">
        <v>7</v>
      </c>
      <c r="E11" s="4">
        <v>3.6</v>
      </c>
      <c r="F11" s="4">
        <v>0</v>
      </c>
      <c r="G11" s="4">
        <v>0</v>
      </c>
      <c r="H11" s="4">
        <v>0</v>
      </c>
      <c r="I11" s="4">
        <v>0</v>
      </c>
      <c r="J11" s="4">
        <v>3</v>
      </c>
      <c r="K11" s="4">
        <v>1.3</v>
      </c>
      <c r="L11" s="4">
        <v>10</v>
      </c>
      <c r="M11" s="4">
        <v>5.5</v>
      </c>
      <c r="N11" s="4">
        <v>8</v>
      </c>
      <c r="O11" s="4">
        <v>4.8</v>
      </c>
      <c r="P11" s="4">
        <v>28</v>
      </c>
      <c r="Q11" s="4">
        <v>2.7</v>
      </c>
    </row>
    <row r="12" spans="1:17" ht="15">
      <c r="A12" s="18" t="s">
        <v>1259</v>
      </c>
      <c r="B12" s="4">
        <v>422</v>
      </c>
      <c r="C12" s="4">
        <v>792.4</v>
      </c>
      <c r="D12" s="4">
        <v>1185</v>
      </c>
      <c r="E12" s="4">
        <v>602.1</v>
      </c>
      <c r="F12" s="4">
        <v>908</v>
      </c>
      <c r="G12" s="4">
        <v>708.2</v>
      </c>
      <c r="H12" s="4">
        <v>564</v>
      </c>
      <c r="I12" s="4">
        <v>761.1</v>
      </c>
      <c r="J12" s="4">
        <v>1369</v>
      </c>
      <c r="K12" s="4">
        <v>595.4</v>
      </c>
      <c r="L12" s="4">
        <v>1191</v>
      </c>
      <c r="M12" s="4">
        <v>656.7</v>
      </c>
      <c r="N12" s="4">
        <v>1286</v>
      </c>
      <c r="O12" s="4">
        <v>774.2</v>
      </c>
      <c r="P12" s="4">
        <v>6925</v>
      </c>
      <c r="Q12" s="4">
        <v>672.5</v>
      </c>
    </row>
    <row r="13" ht="18.75">
      <c r="A13" s="16"/>
    </row>
    <row r="14" spans="1:17" ht="18.75">
      <c r="A14" s="242" t="s">
        <v>1044</v>
      </c>
      <c r="B14" s="242"/>
      <c r="C14" s="242"/>
      <c r="D14" s="242"/>
      <c r="E14" s="242"/>
      <c r="F14" s="242"/>
      <c r="G14" s="242"/>
      <c r="H14" s="242"/>
      <c r="I14" s="242"/>
      <c r="J14" s="242"/>
      <c r="K14" s="242"/>
      <c r="L14" s="242"/>
      <c r="M14" s="242"/>
      <c r="N14" s="242"/>
      <c r="O14" s="242"/>
      <c r="P14" s="242"/>
      <c r="Q14" s="242"/>
    </row>
    <row r="15" spans="1:17" ht="15">
      <c r="A15" s="182" t="s">
        <v>1243</v>
      </c>
      <c r="B15" s="182" t="s">
        <v>1244</v>
      </c>
      <c r="C15" s="182"/>
      <c r="D15" s="182" t="s">
        <v>1245</v>
      </c>
      <c r="E15" s="182"/>
      <c r="F15" s="182" t="s">
        <v>1246</v>
      </c>
      <c r="G15" s="182"/>
      <c r="H15" s="182" t="s">
        <v>1247</v>
      </c>
      <c r="I15" s="182"/>
      <c r="J15" s="182" t="s">
        <v>1248</v>
      </c>
      <c r="K15" s="182"/>
      <c r="L15" s="182" t="s">
        <v>1249</v>
      </c>
      <c r="M15" s="182"/>
      <c r="N15" s="182" t="s">
        <v>1250</v>
      </c>
      <c r="O15" s="182"/>
      <c r="P15" s="182" t="s">
        <v>1251</v>
      </c>
      <c r="Q15" s="182"/>
    </row>
    <row r="16" spans="1:17" ht="15">
      <c r="A16" s="182"/>
      <c r="B16" s="4" t="s">
        <v>1252</v>
      </c>
      <c r="C16" s="4" t="s">
        <v>1253</v>
      </c>
      <c r="D16" s="4" t="s">
        <v>1252</v>
      </c>
      <c r="E16" s="4" t="s">
        <v>1253</v>
      </c>
      <c r="F16" s="4" t="s">
        <v>1252</v>
      </c>
      <c r="G16" s="4" t="s">
        <v>1253</v>
      </c>
      <c r="H16" s="4" t="s">
        <v>1252</v>
      </c>
      <c r="I16" s="4" t="s">
        <v>1253</v>
      </c>
      <c r="J16" s="4" t="s">
        <v>1252</v>
      </c>
      <c r="K16" s="4" t="s">
        <v>1253</v>
      </c>
      <c r="L16" s="4" t="s">
        <v>1252</v>
      </c>
      <c r="M16" s="4" t="s">
        <v>1253</v>
      </c>
      <c r="N16" s="4" t="s">
        <v>1252</v>
      </c>
      <c r="O16" s="4" t="s">
        <v>1253</v>
      </c>
      <c r="P16" s="4" t="s">
        <v>1252</v>
      </c>
      <c r="Q16" s="4" t="s">
        <v>1253</v>
      </c>
    </row>
    <row r="17" spans="1:17" ht="15">
      <c r="A17" s="4" t="s">
        <v>1254</v>
      </c>
      <c r="B17" s="4">
        <v>31</v>
      </c>
      <c r="C17" s="4">
        <v>58.2</v>
      </c>
      <c r="D17" s="4">
        <v>287</v>
      </c>
      <c r="E17" s="4">
        <v>145.8</v>
      </c>
      <c r="F17" s="4">
        <v>61</v>
      </c>
      <c r="G17" s="4">
        <v>47.6</v>
      </c>
      <c r="H17" s="4">
        <v>26</v>
      </c>
      <c r="I17" s="4">
        <v>35.1</v>
      </c>
      <c r="J17" s="4">
        <v>80</v>
      </c>
      <c r="K17" s="4">
        <v>34.8</v>
      </c>
      <c r="L17" s="4">
        <v>155</v>
      </c>
      <c r="M17" s="4">
        <v>120.9</v>
      </c>
      <c r="N17" s="4">
        <v>56</v>
      </c>
      <c r="O17" s="4">
        <v>33.7</v>
      </c>
      <c r="P17" s="4">
        <v>696</v>
      </c>
      <c r="Q17" s="4">
        <v>67.6</v>
      </c>
    </row>
    <row r="18" spans="1:17" ht="15">
      <c r="A18" s="4" t="s">
        <v>1255</v>
      </c>
      <c r="B18" s="4">
        <v>756</v>
      </c>
      <c r="C18" s="4">
        <v>1419.6</v>
      </c>
      <c r="D18" s="4">
        <v>2710</v>
      </c>
      <c r="E18" s="4">
        <v>1377</v>
      </c>
      <c r="F18" s="4">
        <v>1303</v>
      </c>
      <c r="G18" s="4">
        <v>1016.3</v>
      </c>
      <c r="H18" s="4">
        <v>1023</v>
      </c>
      <c r="I18" s="4">
        <v>1380.5</v>
      </c>
      <c r="J18" s="4">
        <v>1780</v>
      </c>
      <c r="K18" s="4">
        <v>774.1</v>
      </c>
      <c r="L18" s="4">
        <v>2472</v>
      </c>
      <c r="M18" s="4">
        <v>1928</v>
      </c>
      <c r="N18" s="4">
        <v>1623</v>
      </c>
      <c r="O18" s="4">
        <v>977.1</v>
      </c>
      <c r="P18" s="4">
        <v>11667</v>
      </c>
      <c r="Q18" s="4">
        <v>1133</v>
      </c>
    </row>
    <row r="19" spans="1:17" ht="15">
      <c r="A19" s="4" t="s">
        <v>1045</v>
      </c>
      <c r="B19" s="4">
        <v>144</v>
      </c>
      <c r="C19" s="4">
        <v>270.4</v>
      </c>
      <c r="D19" s="4">
        <v>727</v>
      </c>
      <c r="E19" s="4">
        <v>369.4</v>
      </c>
      <c r="F19" s="4">
        <v>237</v>
      </c>
      <c r="G19" s="4">
        <v>184.8</v>
      </c>
      <c r="H19" s="4">
        <v>95</v>
      </c>
      <c r="I19" s="4">
        <v>128.2</v>
      </c>
      <c r="J19" s="4">
        <v>543</v>
      </c>
      <c r="K19" s="4">
        <v>236.1</v>
      </c>
      <c r="L19" s="4">
        <v>399</v>
      </c>
      <c r="M19" s="4">
        <v>311.2</v>
      </c>
      <c r="N19" s="4">
        <v>234</v>
      </c>
      <c r="O19" s="4">
        <v>140.9</v>
      </c>
      <c r="P19" s="4">
        <v>2379</v>
      </c>
      <c r="Q19" s="4">
        <v>231</v>
      </c>
    </row>
    <row r="20" spans="1:17" ht="15">
      <c r="A20" s="4" t="s">
        <v>1046</v>
      </c>
      <c r="B20" s="4">
        <v>12</v>
      </c>
      <c r="C20" s="4">
        <v>22.5</v>
      </c>
      <c r="D20" s="4">
        <v>27</v>
      </c>
      <c r="E20" s="4">
        <v>13.7</v>
      </c>
      <c r="F20" s="4">
        <v>7</v>
      </c>
      <c r="G20" s="4">
        <v>5.5</v>
      </c>
      <c r="H20" s="4">
        <v>3</v>
      </c>
      <c r="I20" s="4">
        <v>4</v>
      </c>
      <c r="J20" s="4">
        <v>20</v>
      </c>
      <c r="K20" s="4">
        <v>8.7</v>
      </c>
      <c r="L20" s="4">
        <v>18</v>
      </c>
      <c r="M20" s="4">
        <v>14</v>
      </c>
      <c r="N20" s="4">
        <v>5</v>
      </c>
      <c r="O20" s="4">
        <v>3</v>
      </c>
      <c r="P20" s="4">
        <v>92</v>
      </c>
      <c r="Q20" s="4">
        <v>8.9</v>
      </c>
    </row>
    <row r="21" spans="1:17" ht="15">
      <c r="A21" s="4" t="s">
        <v>1256</v>
      </c>
      <c r="B21" s="4">
        <v>711</v>
      </c>
      <c r="C21" s="4">
        <v>1335.1</v>
      </c>
      <c r="D21" s="4">
        <v>1401</v>
      </c>
      <c r="E21" s="4">
        <v>711.9</v>
      </c>
      <c r="F21" s="4">
        <v>1581</v>
      </c>
      <c r="G21" s="4">
        <v>1233.1</v>
      </c>
      <c r="H21" s="4">
        <v>1615</v>
      </c>
      <c r="I21" s="4">
        <v>2179.3</v>
      </c>
      <c r="J21" s="4">
        <v>3455</v>
      </c>
      <c r="K21" s="4">
        <v>1502.5</v>
      </c>
      <c r="L21" s="4">
        <v>2721</v>
      </c>
      <c r="M21" s="4">
        <v>2122.2</v>
      </c>
      <c r="N21" s="4">
        <v>2301</v>
      </c>
      <c r="O21" s="4">
        <v>1385.3</v>
      </c>
      <c r="P21" s="4">
        <v>13785</v>
      </c>
      <c r="Q21" s="4">
        <v>1338.6</v>
      </c>
    </row>
    <row r="22" spans="1:17" ht="30">
      <c r="A22" s="4" t="s">
        <v>1257</v>
      </c>
      <c r="B22" s="4">
        <v>93</v>
      </c>
      <c r="C22" s="4">
        <v>174.6</v>
      </c>
      <c r="D22" s="4">
        <v>399</v>
      </c>
      <c r="E22" s="4">
        <v>202.7</v>
      </c>
      <c r="F22" s="4">
        <v>120</v>
      </c>
      <c r="G22" s="4">
        <v>93.6</v>
      </c>
      <c r="H22" s="4">
        <v>74</v>
      </c>
      <c r="I22" s="4">
        <v>99.9</v>
      </c>
      <c r="J22" s="4">
        <v>310</v>
      </c>
      <c r="K22" s="4">
        <v>134.8</v>
      </c>
      <c r="L22" s="4">
        <v>220</v>
      </c>
      <c r="M22" s="4">
        <v>171.6</v>
      </c>
      <c r="N22" s="4">
        <v>202</v>
      </c>
      <c r="O22" s="4">
        <v>121.6</v>
      </c>
      <c r="P22" s="4">
        <v>1418</v>
      </c>
      <c r="Q22" s="4">
        <v>137.7</v>
      </c>
    </row>
    <row r="23" spans="1:17" ht="30">
      <c r="A23" s="4" t="s">
        <v>1258</v>
      </c>
      <c r="B23" s="4">
        <v>13</v>
      </c>
      <c r="C23" s="4">
        <v>24.6</v>
      </c>
      <c r="D23" s="4">
        <v>117</v>
      </c>
      <c r="E23" s="4">
        <v>59.5</v>
      </c>
      <c r="F23" s="4">
        <v>13</v>
      </c>
      <c r="G23" s="4">
        <v>10.1</v>
      </c>
      <c r="H23" s="4">
        <v>21</v>
      </c>
      <c r="I23" s="4">
        <v>28.3</v>
      </c>
      <c r="J23" s="4">
        <v>40</v>
      </c>
      <c r="K23" s="4">
        <v>17.4</v>
      </c>
      <c r="L23" s="4">
        <v>49</v>
      </c>
      <c r="M23" s="4">
        <v>38.2</v>
      </c>
      <c r="N23" s="4">
        <v>13</v>
      </c>
      <c r="O23" s="4">
        <v>7.8</v>
      </c>
      <c r="P23" s="4">
        <v>266</v>
      </c>
      <c r="Q23" s="4">
        <v>25.8</v>
      </c>
    </row>
    <row r="24" spans="1:17" ht="15">
      <c r="A24" s="18" t="s">
        <v>1259</v>
      </c>
      <c r="B24" s="4">
        <v>1760</v>
      </c>
      <c r="C24" s="4">
        <v>3304.9</v>
      </c>
      <c r="D24" s="4">
        <v>5668</v>
      </c>
      <c r="E24" s="4">
        <v>2880.1</v>
      </c>
      <c r="F24" s="4">
        <v>3322</v>
      </c>
      <c r="G24" s="4">
        <v>2591</v>
      </c>
      <c r="H24" s="4">
        <v>2857</v>
      </c>
      <c r="I24" s="4">
        <v>3855.3</v>
      </c>
      <c r="J24" s="4">
        <v>6228</v>
      </c>
      <c r="K24" s="4">
        <v>2708.5</v>
      </c>
      <c r="L24" s="4">
        <v>6034</v>
      </c>
      <c r="M24" s="4">
        <v>4706.2</v>
      </c>
      <c r="N24" s="4">
        <v>4434</v>
      </c>
      <c r="O24" s="4">
        <v>2669.4</v>
      </c>
      <c r="P24" s="4">
        <v>30303</v>
      </c>
      <c r="Q24" s="4">
        <v>2942.7</v>
      </c>
    </row>
    <row r="25" spans="1:18" ht="18.75">
      <c r="A25" s="49"/>
      <c r="B25" s="50"/>
      <c r="C25" s="50"/>
      <c r="D25" s="50"/>
      <c r="E25" s="50"/>
      <c r="F25" s="50"/>
      <c r="G25" s="50"/>
      <c r="H25" s="50"/>
      <c r="I25" s="50"/>
      <c r="J25" s="50"/>
      <c r="K25" s="50"/>
      <c r="L25" s="50"/>
      <c r="M25" s="50"/>
      <c r="N25" s="50"/>
      <c r="O25" s="50"/>
      <c r="P25" s="50"/>
      <c r="Q25" s="50"/>
      <c r="R25" s="47"/>
    </row>
    <row r="26" spans="1:18" ht="12.75">
      <c r="A26" s="50"/>
      <c r="B26" s="50"/>
      <c r="C26" s="50"/>
      <c r="D26" s="50"/>
      <c r="E26" s="50"/>
      <c r="F26" s="50"/>
      <c r="G26" s="50"/>
      <c r="H26" s="50"/>
      <c r="I26" s="50"/>
      <c r="J26" s="50"/>
      <c r="K26" s="50"/>
      <c r="L26" s="50"/>
      <c r="M26" s="50"/>
      <c r="N26" s="50"/>
      <c r="O26" s="50"/>
      <c r="P26" s="50"/>
      <c r="Q26" s="50"/>
      <c r="R26" s="47"/>
    </row>
    <row r="27" spans="1:18" ht="12.75">
      <c r="A27" s="50"/>
      <c r="B27" s="50"/>
      <c r="C27" s="50"/>
      <c r="D27" s="50"/>
      <c r="E27" s="50"/>
      <c r="F27" s="50"/>
      <c r="G27" s="50"/>
      <c r="H27" s="50"/>
      <c r="I27" s="50"/>
      <c r="J27" s="50"/>
      <c r="K27" s="50"/>
      <c r="L27" s="50"/>
      <c r="M27" s="50"/>
      <c r="N27" s="50"/>
      <c r="O27" s="50"/>
      <c r="P27" s="50"/>
      <c r="Q27" s="50"/>
      <c r="R27" s="47"/>
    </row>
    <row r="28" spans="1:18" ht="12.75">
      <c r="A28" s="50"/>
      <c r="B28" s="50"/>
      <c r="C28" s="50"/>
      <c r="D28" s="50"/>
      <c r="E28" s="50"/>
      <c r="F28" s="50"/>
      <c r="G28" s="50"/>
      <c r="H28" s="50"/>
      <c r="I28" s="50"/>
      <c r="J28" s="50"/>
      <c r="K28" s="50"/>
      <c r="L28" s="50"/>
      <c r="M28" s="50"/>
      <c r="N28" s="50"/>
      <c r="O28" s="50"/>
      <c r="P28" s="50"/>
      <c r="Q28" s="50"/>
      <c r="R28" s="47"/>
    </row>
    <row r="29" spans="1:18" ht="12.75">
      <c r="A29" s="50"/>
      <c r="B29" s="50"/>
      <c r="C29" s="50"/>
      <c r="D29" s="50"/>
      <c r="E29" s="50"/>
      <c r="F29" s="50"/>
      <c r="G29" s="50"/>
      <c r="H29" s="50"/>
      <c r="I29" s="50"/>
      <c r="J29" s="50"/>
      <c r="K29" s="50"/>
      <c r="L29" s="50"/>
      <c r="M29" s="50"/>
      <c r="N29" s="50"/>
      <c r="O29" s="50"/>
      <c r="P29" s="50"/>
      <c r="Q29" s="50"/>
      <c r="R29" s="47"/>
    </row>
    <row r="30" spans="1:18" ht="12.75">
      <c r="A30" s="50"/>
      <c r="B30" s="50"/>
      <c r="C30" s="50"/>
      <c r="D30" s="50"/>
      <c r="E30" s="50"/>
      <c r="F30" s="50"/>
      <c r="G30" s="50"/>
      <c r="H30" s="50"/>
      <c r="I30" s="50"/>
      <c r="J30" s="50"/>
      <c r="K30" s="50"/>
      <c r="L30" s="50"/>
      <c r="M30" s="50"/>
      <c r="N30" s="50"/>
      <c r="O30" s="50"/>
      <c r="P30" s="50"/>
      <c r="Q30" s="50"/>
      <c r="R30" s="47"/>
    </row>
    <row r="31" spans="1:18" ht="12.75">
      <c r="A31" s="50"/>
      <c r="B31" s="50"/>
      <c r="C31" s="50"/>
      <c r="D31" s="50"/>
      <c r="E31" s="50"/>
      <c r="F31" s="50"/>
      <c r="G31" s="50"/>
      <c r="H31" s="50"/>
      <c r="I31" s="50"/>
      <c r="J31" s="50"/>
      <c r="K31" s="50"/>
      <c r="L31" s="50"/>
      <c r="M31" s="50"/>
      <c r="N31" s="50"/>
      <c r="O31" s="50"/>
      <c r="P31" s="50"/>
      <c r="Q31" s="50"/>
      <c r="R31" s="47"/>
    </row>
    <row r="32" spans="1:18" ht="12.75">
      <c r="A32" s="50"/>
      <c r="B32" s="50"/>
      <c r="C32" s="50"/>
      <c r="D32" s="50"/>
      <c r="E32" s="50"/>
      <c r="F32" s="50"/>
      <c r="G32" s="50"/>
      <c r="H32" s="50"/>
      <c r="I32" s="50"/>
      <c r="J32" s="50"/>
      <c r="K32" s="50"/>
      <c r="L32" s="50"/>
      <c r="M32" s="50"/>
      <c r="N32" s="50"/>
      <c r="O32" s="50"/>
      <c r="P32" s="50"/>
      <c r="Q32" s="50"/>
      <c r="R32" s="47"/>
    </row>
    <row r="33" spans="1:18" ht="12.75">
      <c r="A33" s="50"/>
      <c r="B33" s="50"/>
      <c r="C33" s="50"/>
      <c r="D33" s="50"/>
      <c r="E33" s="50"/>
      <c r="F33" s="50"/>
      <c r="G33" s="50"/>
      <c r="H33" s="50"/>
      <c r="I33" s="50"/>
      <c r="J33" s="50"/>
      <c r="K33" s="50"/>
      <c r="L33" s="50"/>
      <c r="M33" s="50"/>
      <c r="N33" s="50"/>
      <c r="O33" s="50"/>
      <c r="P33" s="50"/>
      <c r="Q33" s="50"/>
      <c r="R33" s="47"/>
    </row>
    <row r="34" spans="1:18" ht="12.75">
      <c r="A34" s="50"/>
      <c r="B34" s="50"/>
      <c r="C34" s="50"/>
      <c r="D34" s="50"/>
      <c r="E34" s="50"/>
      <c r="F34" s="50"/>
      <c r="G34" s="50"/>
      <c r="H34" s="50"/>
      <c r="I34" s="50"/>
      <c r="J34" s="50"/>
      <c r="K34" s="50"/>
      <c r="L34" s="50"/>
      <c r="M34" s="50"/>
      <c r="N34" s="50"/>
      <c r="O34" s="50"/>
      <c r="P34" s="50"/>
      <c r="Q34" s="50"/>
      <c r="R34" s="47"/>
    </row>
    <row r="35" spans="1:18" ht="12.75">
      <c r="A35" s="50"/>
      <c r="B35" s="50"/>
      <c r="C35" s="50"/>
      <c r="D35" s="50"/>
      <c r="E35" s="50"/>
      <c r="F35" s="50"/>
      <c r="G35" s="50"/>
      <c r="H35" s="50"/>
      <c r="I35" s="50"/>
      <c r="J35" s="50"/>
      <c r="K35" s="50"/>
      <c r="L35" s="50"/>
      <c r="M35" s="50"/>
      <c r="N35" s="50"/>
      <c r="O35" s="50"/>
      <c r="P35" s="50"/>
      <c r="Q35" s="50"/>
      <c r="R35" s="47"/>
    </row>
    <row r="36" spans="1:18" ht="12.75">
      <c r="A36" s="50"/>
      <c r="B36" s="50"/>
      <c r="C36" s="50"/>
      <c r="D36" s="50"/>
      <c r="E36" s="50"/>
      <c r="F36" s="50"/>
      <c r="G36" s="50"/>
      <c r="H36" s="50"/>
      <c r="I36" s="50"/>
      <c r="J36" s="50"/>
      <c r="K36" s="50"/>
      <c r="L36" s="50"/>
      <c r="M36" s="50"/>
      <c r="N36" s="50"/>
      <c r="O36" s="50"/>
      <c r="P36" s="50"/>
      <c r="Q36" s="50"/>
      <c r="R36" s="47"/>
    </row>
    <row r="37" spans="1:18" ht="12.75">
      <c r="A37" s="50"/>
      <c r="B37" s="50"/>
      <c r="C37" s="50"/>
      <c r="D37" s="50"/>
      <c r="E37" s="50"/>
      <c r="F37" s="50"/>
      <c r="G37" s="50"/>
      <c r="H37" s="50"/>
      <c r="I37" s="50"/>
      <c r="J37" s="50"/>
      <c r="K37" s="50"/>
      <c r="L37" s="50"/>
      <c r="M37" s="50"/>
      <c r="N37" s="50"/>
      <c r="O37" s="50"/>
      <c r="P37" s="50"/>
      <c r="Q37" s="50"/>
      <c r="R37" s="47"/>
    </row>
    <row r="38" spans="1:18" ht="12.75">
      <c r="A38" s="50"/>
      <c r="B38" s="50"/>
      <c r="C38" s="50"/>
      <c r="D38" s="50"/>
      <c r="E38" s="50"/>
      <c r="F38" s="50"/>
      <c r="G38" s="50"/>
      <c r="H38" s="50"/>
      <c r="I38" s="50"/>
      <c r="J38" s="50"/>
      <c r="K38" s="50"/>
      <c r="L38" s="50"/>
      <c r="M38" s="50"/>
      <c r="N38" s="50"/>
      <c r="O38" s="50"/>
      <c r="P38" s="50"/>
      <c r="Q38" s="50"/>
      <c r="R38" s="47"/>
    </row>
    <row r="39" spans="1:18" ht="12.75">
      <c r="A39" s="50"/>
      <c r="B39" s="50"/>
      <c r="C39" s="50"/>
      <c r="D39" s="50"/>
      <c r="E39" s="50"/>
      <c r="F39" s="50"/>
      <c r="G39" s="50"/>
      <c r="H39" s="50"/>
      <c r="I39" s="50"/>
      <c r="J39" s="50"/>
      <c r="K39" s="50"/>
      <c r="L39" s="50"/>
      <c r="M39" s="50"/>
      <c r="N39" s="50"/>
      <c r="O39" s="50"/>
      <c r="P39" s="50"/>
      <c r="Q39" s="50"/>
      <c r="R39" s="47"/>
    </row>
    <row r="40" spans="1:18" ht="12.75">
      <c r="A40" s="50"/>
      <c r="B40" s="50"/>
      <c r="C40" s="50"/>
      <c r="D40" s="50"/>
      <c r="E40" s="50"/>
      <c r="F40" s="50"/>
      <c r="G40" s="50"/>
      <c r="H40" s="50"/>
      <c r="I40" s="50"/>
      <c r="J40" s="50"/>
      <c r="K40" s="50"/>
      <c r="L40" s="50"/>
      <c r="M40" s="50"/>
      <c r="N40" s="50"/>
      <c r="O40" s="50"/>
      <c r="P40" s="50"/>
      <c r="Q40" s="50"/>
      <c r="R40" s="47"/>
    </row>
    <row r="41" spans="1:18" ht="12.75">
      <c r="A41" s="50"/>
      <c r="B41" s="50"/>
      <c r="C41" s="50"/>
      <c r="D41" s="50"/>
      <c r="E41" s="50"/>
      <c r="F41" s="50"/>
      <c r="G41" s="50"/>
      <c r="H41" s="50"/>
      <c r="I41" s="50"/>
      <c r="J41" s="50"/>
      <c r="K41" s="50"/>
      <c r="L41" s="50"/>
      <c r="M41" s="50"/>
      <c r="N41" s="50"/>
      <c r="O41" s="50"/>
      <c r="P41" s="50"/>
      <c r="Q41" s="50"/>
      <c r="R41" s="47"/>
    </row>
    <row r="42" spans="1:18" ht="12.75">
      <c r="A42" s="50"/>
      <c r="B42" s="50"/>
      <c r="C42" s="50"/>
      <c r="D42" s="50"/>
      <c r="E42" s="50"/>
      <c r="F42" s="50"/>
      <c r="G42" s="50"/>
      <c r="H42" s="50"/>
      <c r="I42" s="50"/>
      <c r="J42" s="50"/>
      <c r="K42" s="50"/>
      <c r="L42" s="50"/>
      <c r="M42" s="50"/>
      <c r="N42" s="50"/>
      <c r="O42" s="50"/>
      <c r="P42" s="50"/>
      <c r="Q42" s="50"/>
      <c r="R42" s="47"/>
    </row>
    <row r="43" spans="1:18" ht="15.75">
      <c r="A43" s="50"/>
      <c r="B43" s="50"/>
      <c r="C43" s="50"/>
      <c r="D43" s="50"/>
      <c r="E43" s="50"/>
      <c r="F43" s="50"/>
      <c r="G43" s="50"/>
      <c r="H43" s="50"/>
      <c r="I43" s="50"/>
      <c r="J43" s="50"/>
      <c r="K43" s="50"/>
      <c r="L43" s="50"/>
      <c r="M43" s="50"/>
      <c r="N43" s="50"/>
      <c r="O43" s="50"/>
      <c r="P43" s="50"/>
      <c r="Q43" s="30">
        <v>44</v>
      </c>
      <c r="R43" s="47"/>
    </row>
    <row r="44" spans="1:18" ht="15.75">
      <c r="A44" s="50"/>
      <c r="B44" s="50"/>
      <c r="C44" s="50"/>
      <c r="D44" s="50"/>
      <c r="E44" s="50"/>
      <c r="F44" s="50"/>
      <c r="G44" s="50"/>
      <c r="H44" s="50"/>
      <c r="I44" s="50"/>
      <c r="J44" s="50"/>
      <c r="K44" s="50"/>
      <c r="L44" s="50"/>
      <c r="M44" s="50"/>
      <c r="N44" s="50"/>
      <c r="O44" s="50"/>
      <c r="P44" s="50"/>
      <c r="Q44" s="30"/>
      <c r="R44" s="47"/>
    </row>
    <row r="45" spans="1:17" ht="12.75">
      <c r="A45" s="48"/>
      <c r="B45" s="48"/>
      <c r="C45" s="48"/>
      <c r="D45" s="48"/>
      <c r="E45" s="48"/>
      <c r="F45" s="48"/>
      <c r="G45" s="48"/>
      <c r="H45" s="48"/>
      <c r="I45" s="48"/>
      <c r="J45" s="48"/>
      <c r="K45" s="48"/>
      <c r="L45" s="48"/>
      <c r="M45" s="48"/>
      <c r="N45" s="48"/>
      <c r="O45" s="48"/>
      <c r="P45" s="48"/>
      <c r="Q45" s="48"/>
    </row>
  </sheetData>
  <mergeCells count="20">
    <mergeCell ref="A3:A4"/>
    <mergeCell ref="B3:C3"/>
    <mergeCell ref="D3:E3"/>
    <mergeCell ref="F3:G3"/>
    <mergeCell ref="N15:O15"/>
    <mergeCell ref="P15:Q15"/>
    <mergeCell ref="H3:I3"/>
    <mergeCell ref="J3:K3"/>
    <mergeCell ref="L3:M3"/>
    <mergeCell ref="N3:O3"/>
    <mergeCell ref="A2:Q2"/>
    <mergeCell ref="A14:Q14"/>
    <mergeCell ref="P3:Q3"/>
    <mergeCell ref="A15:A16"/>
    <mergeCell ref="B15:C15"/>
    <mergeCell ref="D15:E15"/>
    <mergeCell ref="F15:G15"/>
    <mergeCell ref="H15:I15"/>
    <mergeCell ref="J15:K15"/>
    <mergeCell ref="L15:M15"/>
  </mergeCells>
  <printOptions/>
  <pageMargins left="0" right="0" top="0" bottom="0" header="0.5118110236220472" footer="0.5118110236220472"/>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P57"/>
  <sheetViews>
    <sheetView workbookViewId="0" topLeftCell="A1">
      <selection activeCell="R24" sqref="R24"/>
    </sheetView>
  </sheetViews>
  <sheetFormatPr defaultColWidth="9.140625" defaultRowHeight="12.75"/>
  <cols>
    <col min="1" max="1" width="3.421875" style="0" customWidth="1"/>
    <col min="2" max="2" width="22.7109375" style="0" customWidth="1"/>
    <col min="3" max="3" width="2.7109375" style="0" customWidth="1"/>
    <col min="4" max="4" width="4.57421875" style="0" customWidth="1"/>
    <col min="5" max="6" width="4.8515625" style="0" customWidth="1"/>
    <col min="7" max="8" width="5.140625" style="0" customWidth="1"/>
    <col min="9" max="9" width="5.28125" style="0" customWidth="1"/>
    <col min="10" max="10" width="5.57421875" style="0" customWidth="1"/>
    <col min="11" max="11" width="5.421875" style="0" customWidth="1"/>
    <col min="12" max="14" width="5.00390625" style="0" customWidth="1"/>
    <col min="15" max="15" width="5.7109375" style="0" customWidth="1"/>
    <col min="16" max="16" width="3.8515625" style="0" customWidth="1"/>
  </cols>
  <sheetData>
    <row r="1" spans="1:15" ht="12.75">
      <c r="A1" s="102"/>
      <c r="B1" s="103" t="s">
        <v>422</v>
      </c>
      <c r="C1" s="103"/>
      <c r="D1" s="104"/>
      <c r="E1" s="104"/>
      <c r="F1" s="104"/>
      <c r="G1" s="104"/>
      <c r="H1" s="104"/>
      <c r="I1" s="104"/>
      <c r="J1" s="102"/>
      <c r="K1" s="102"/>
      <c r="L1" s="102"/>
      <c r="M1" s="102"/>
      <c r="N1" s="102"/>
      <c r="O1" s="105"/>
    </row>
    <row r="2" spans="1:15" ht="12.75">
      <c r="A2" s="102"/>
      <c r="B2" s="103" t="s">
        <v>423</v>
      </c>
      <c r="C2" s="103"/>
      <c r="D2" s="104"/>
      <c r="E2" s="104"/>
      <c r="F2" s="104"/>
      <c r="G2" s="104"/>
      <c r="H2" s="104"/>
      <c r="I2" s="104"/>
      <c r="J2" s="102"/>
      <c r="K2" s="102"/>
      <c r="L2" s="102"/>
      <c r="M2" s="102"/>
      <c r="N2" s="102"/>
      <c r="O2" s="105"/>
    </row>
    <row r="3" spans="1:15" ht="13.5" thickBot="1">
      <c r="A3" s="102"/>
      <c r="B3" s="103"/>
      <c r="C3" s="103"/>
      <c r="D3" s="104"/>
      <c r="E3" s="104"/>
      <c r="F3" s="104"/>
      <c r="G3" s="104"/>
      <c r="H3" s="104"/>
      <c r="I3" s="104"/>
      <c r="J3" s="102"/>
      <c r="K3" s="102"/>
      <c r="L3" s="102"/>
      <c r="M3" s="102"/>
      <c r="N3" s="102"/>
      <c r="O3" s="105"/>
    </row>
    <row r="4" spans="1:15" ht="15" customHeight="1">
      <c r="A4" s="106"/>
      <c r="B4" s="107"/>
      <c r="C4" s="108"/>
      <c r="D4" s="109" t="s">
        <v>424</v>
      </c>
      <c r="E4" s="110" t="s">
        <v>425</v>
      </c>
      <c r="F4" s="109" t="s">
        <v>425</v>
      </c>
      <c r="G4" s="110" t="s">
        <v>425</v>
      </c>
      <c r="H4" s="109" t="s">
        <v>425</v>
      </c>
      <c r="I4" s="110" t="s">
        <v>425</v>
      </c>
      <c r="J4" s="109" t="s">
        <v>986</v>
      </c>
      <c r="K4" s="111" t="s">
        <v>426</v>
      </c>
      <c r="L4" s="110" t="s">
        <v>427</v>
      </c>
      <c r="M4" s="109" t="s">
        <v>987</v>
      </c>
      <c r="N4" s="109" t="s">
        <v>428</v>
      </c>
      <c r="O4" s="109" t="s">
        <v>21</v>
      </c>
    </row>
    <row r="5" spans="1:16" ht="15.75" customHeight="1" thickBot="1">
      <c r="A5" s="112"/>
      <c r="B5" s="113"/>
      <c r="C5" s="114"/>
      <c r="D5" s="115" t="s">
        <v>429</v>
      </c>
      <c r="E5" s="116" t="s">
        <v>430</v>
      </c>
      <c r="F5" s="115" t="s">
        <v>431</v>
      </c>
      <c r="G5" s="116" t="s">
        <v>432</v>
      </c>
      <c r="H5" s="115" t="s">
        <v>433</v>
      </c>
      <c r="I5" s="116" t="s">
        <v>434</v>
      </c>
      <c r="J5" s="115"/>
      <c r="K5" s="117" t="s">
        <v>435</v>
      </c>
      <c r="L5" s="116" t="s">
        <v>436</v>
      </c>
      <c r="M5" s="115"/>
      <c r="N5" s="115" t="s">
        <v>437</v>
      </c>
      <c r="O5" s="115"/>
      <c r="P5" s="118"/>
    </row>
    <row r="6" spans="1:16" ht="12.75">
      <c r="A6" s="125">
        <v>1</v>
      </c>
      <c r="B6" s="126" t="s">
        <v>438</v>
      </c>
      <c r="C6" s="127" t="s">
        <v>439</v>
      </c>
      <c r="D6" s="128">
        <f aca="true" t="shared" si="0" ref="D6:N8">SUM(D9+D12+D15+D18)</f>
        <v>0</v>
      </c>
      <c r="E6" s="129">
        <f t="shared" si="0"/>
        <v>760</v>
      </c>
      <c r="F6" s="128">
        <f t="shared" si="0"/>
        <v>0</v>
      </c>
      <c r="G6" s="129">
        <f>SUM(G9+G12+G15+G18)</f>
        <v>244</v>
      </c>
      <c r="H6" s="128">
        <f>SUM(H9+H12+H15+H18)</f>
        <v>729</v>
      </c>
      <c r="I6" s="129">
        <f>SUM(I9+I12+I15+I18)</f>
        <v>1815</v>
      </c>
      <c r="J6" s="128">
        <f t="shared" si="0"/>
        <v>1354</v>
      </c>
      <c r="K6" s="129">
        <f t="shared" si="0"/>
        <v>33</v>
      </c>
      <c r="L6" s="128">
        <f t="shared" si="0"/>
        <v>479</v>
      </c>
      <c r="M6" s="130">
        <f>SUM(M9+M12+M15+M18)</f>
        <v>0</v>
      </c>
      <c r="N6" s="130">
        <f t="shared" si="0"/>
        <v>0</v>
      </c>
      <c r="O6" s="131">
        <f aca="true" t="shared" si="1" ref="O6:O12">SUM(D6:N6)</f>
        <v>5414</v>
      </c>
      <c r="P6" s="132"/>
    </row>
    <row r="7" spans="1:16" ht="12.75">
      <c r="A7" s="133"/>
      <c r="B7" s="134" t="s">
        <v>440</v>
      </c>
      <c r="C7" s="135" t="s">
        <v>441</v>
      </c>
      <c r="D7" s="136">
        <f t="shared" si="0"/>
        <v>0</v>
      </c>
      <c r="E7" s="137">
        <f t="shared" si="0"/>
        <v>187</v>
      </c>
      <c r="F7" s="136">
        <f t="shared" si="0"/>
        <v>0</v>
      </c>
      <c r="G7" s="137">
        <f t="shared" si="0"/>
        <v>98</v>
      </c>
      <c r="H7" s="136">
        <f t="shared" si="0"/>
        <v>629</v>
      </c>
      <c r="I7" s="137">
        <f t="shared" si="0"/>
        <v>715</v>
      </c>
      <c r="J7" s="136">
        <f t="shared" si="0"/>
        <v>370</v>
      </c>
      <c r="K7" s="137">
        <f t="shared" si="0"/>
        <v>7</v>
      </c>
      <c r="L7" s="136">
        <f t="shared" si="0"/>
        <v>86</v>
      </c>
      <c r="M7" s="136">
        <f t="shared" si="0"/>
        <v>0</v>
      </c>
      <c r="N7" s="136">
        <f t="shared" si="0"/>
        <v>0</v>
      </c>
      <c r="O7" s="138">
        <f t="shared" si="1"/>
        <v>2092</v>
      </c>
      <c r="P7" s="132"/>
    </row>
    <row r="8" spans="1:16" ht="13.5" thickBot="1">
      <c r="A8" s="139"/>
      <c r="B8" s="140"/>
      <c r="C8" s="141" t="s">
        <v>442</v>
      </c>
      <c r="D8" s="142">
        <f t="shared" si="0"/>
        <v>0</v>
      </c>
      <c r="E8" s="143">
        <f t="shared" si="0"/>
        <v>573</v>
      </c>
      <c r="F8" s="142">
        <f t="shared" si="0"/>
        <v>0</v>
      </c>
      <c r="G8" s="143">
        <f t="shared" si="0"/>
        <v>146</v>
      </c>
      <c r="H8" s="142">
        <f t="shared" si="0"/>
        <v>100</v>
      </c>
      <c r="I8" s="143">
        <f t="shared" si="0"/>
        <v>1100</v>
      </c>
      <c r="J8" s="142">
        <f t="shared" si="0"/>
        <v>984</v>
      </c>
      <c r="K8" s="143">
        <f t="shared" si="0"/>
        <v>26</v>
      </c>
      <c r="L8" s="142">
        <f t="shared" si="0"/>
        <v>393</v>
      </c>
      <c r="M8" s="142">
        <f t="shared" si="0"/>
        <v>0</v>
      </c>
      <c r="N8" s="142">
        <f t="shared" si="0"/>
        <v>0</v>
      </c>
      <c r="O8" s="144">
        <f t="shared" si="1"/>
        <v>3322</v>
      </c>
      <c r="P8" s="132"/>
    </row>
    <row r="9" spans="1:16" ht="12.75">
      <c r="A9" s="145" t="s">
        <v>443</v>
      </c>
      <c r="B9" s="146" t="s">
        <v>444</v>
      </c>
      <c r="C9" s="147" t="s">
        <v>439</v>
      </c>
      <c r="D9" s="128">
        <f aca="true" t="shared" si="2" ref="D9:N9">SUM(D10:D11)</f>
        <v>0</v>
      </c>
      <c r="E9" s="148">
        <f t="shared" si="2"/>
        <v>143</v>
      </c>
      <c r="F9" s="128">
        <f t="shared" si="2"/>
        <v>0</v>
      </c>
      <c r="G9" s="148">
        <f t="shared" si="2"/>
        <v>0</v>
      </c>
      <c r="H9" s="128">
        <f t="shared" si="2"/>
        <v>91</v>
      </c>
      <c r="I9" s="148">
        <f t="shared" si="2"/>
        <v>444</v>
      </c>
      <c r="J9" s="128">
        <f t="shared" si="2"/>
        <v>72</v>
      </c>
      <c r="K9" s="148">
        <f t="shared" si="2"/>
        <v>3</v>
      </c>
      <c r="L9" s="128">
        <f t="shared" si="2"/>
        <v>54</v>
      </c>
      <c r="M9" s="128">
        <f t="shared" si="2"/>
        <v>0</v>
      </c>
      <c r="N9" s="128">
        <f t="shared" si="2"/>
        <v>0</v>
      </c>
      <c r="O9" s="131">
        <f t="shared" si="1"/>
        <v>807</v>
      </c>
      <c r="P9" s="132"/>
    </row>
    <row r="10" spans="1:16" ht="12.75">
      <c r="A10" s="133"/>
      <c r="B10" s="134" t="s">
        <v>445</v>
      </c>
      <c r="C10" s="135" t="s">
        <v>441</v>
      </c>
      <c r="D10" s="136"/>
      <c r="E10" s="137">
        <v>129</v>
      </c>
      <c r="F10" s="136"/>
      <c r="G10" s="137"/>
      <c r="H10" s="136">
        <v>91</v>
      </c>
      <c r="I10" s="137">
        <v>311</v>
      </c>
      <c r="J10" s="136">
        <v>72</v>
      </c>
      <c r="K10" s="137">
        <v>3</v>
      </c>
      <c r="L10" s="136">
        <v>33</v>
      </c>
      <c r="M10" s="136"/>
      <c r="N10" s="136"/>
      <c r="O10" s="138">
        <f t="shared" si="1"/>
        <v>639</v>
      </c>
      <c r="P10" s="132"/>
    </row>
    <row r="11" spans="1:16" ht="13.5" thickBot="1">
      <c r="A11" s="149"/>
      <c r="B11" s="150"/>
      <c r="C11" s="151" t="s">
        <v>442</v>
      </c>
      <c r="D11" s="142"/>
      <c r="E11" s="143">
        <v>14</v>
      </c>
      <c r="F11" s="142"/>
      <c r="G11" s="143"/>
      <c r="H11" s="142">
        <v>0</v>
      </c>
      <c r="I11" s="143">
        <v>133</v>
      </c>
      <c r="J11" s="142">
        <v>0</v>
      </c>
      <c r="K11" s="143"/>
      <c r="L11" s="142">
        <v>21</v>
      </c>
      <c r="M11" s="142"/>
      <c r="N11" s="142"/>
      <c r="O11" s="144">
        <f t="shared" si="1"/>
        <v>168</v>
      </c>
      <c r="P11" s="132"/>
    </row>
    <row r="12" spans="1:16" ht="12.75">
      <c r="A12" s="152" t="s">
        <v>446</v>
      </c>
      <c r="B12" s="126" t="s">
        <v>447</v>
      </c>
      <c r="C12" s="127" t="s">
        <v>439</v>
      </c>
      <c r="D12" s="128">
        <f aca="true" t="shared" si="3" ref="D12:N12">SUM(D13:D14)</f>
        <v>0</v>
      </c>
      <c r="E12" s="148">
        <f t="shared" si="3"/>
        <v>131</v>
      </c>
      <c r="F12" s="128">
        <f t="shared" si="3"/>
        <v>0</v>
      </c>
      <c r="G12" s="148">
        <f t="shared" si="3"/>
        <v>140</v>
      </c>
      <c r="H12" s="128">
        <f t="shared" si="3"/>
        <v>0</v>
      </c>
      <c r="I12" s="148">
        <f t="shared" si="3"/>
        <v>221</v>
      </c>
      <c r="J12" s="128">
        <f t="shared" si="3"/>
        <v>228</v>
      </c>
      <c r="K12" s="148">
        <f t="shared" si="3"/>
        <v>1</v>
      </c>
      <c r="L12" s="128">
        <f t="shared" si="3"/>
        <v>113</v>
      </c>
      <c r="M12" s="128">
        <f t="shared" si="3"/>
        <v>0</v>
      </c>
      <c r="N12" s="128">
        <f t="shared" si="3"/>
        <v>0</v>
      </c>
      <c r="O12" s="131">
        <f t="shared" si="1"/>
        <v>834</v>
      </c>
      <c r="P12" s="132"/>
    </row>
    <row r="13" spans="1:16" ht="12.75">
      <c r="A13" s="133"/>
      <c r="B13" s="134" t="s">
        <v>448</v>
      </c>
      <c r="C13" s="135" t="s">
        <v>441</v>
      </c>
      <c r="D13" s="136"/>
      <c r="E13" s="137">
        <v>0</v>
      </c>
      <c r="F13" s="136"/>
      <c r="G13" s="137">
        <v>79</v>
      </c>
      <c r="H13" s="136">
        <v>0</v>
      </c>
      <c r="I13" s="137">
        <v>163</v>
      </c>
      <c r="J13" s="136">
        <v>79</v>
      </c>
      <c r="K13" s="137">
        <v>1</v>
      </c>
      <c r="L13" s="136">
        <v>13</v>
      </c>
      <c r="M13" s="136"/>
      <c r="N13" s="136"/>
      <c r="O13" s="138">
        <f>SUM(D13:L13)</f>
        <v>335</v>
      </c>
      <c r="P13" s="132"/>
    </row>
    <row r="14" spans="1:16" ht="13.5" thickBot="1">
      <c r="A14" s="139"/>
      <c r="B14" s="140" t="s">
        <v>449</v>
      </c>
      <c r="C14" s="141" t="s">
        <v>442</v>
      </c>
      <c r="D14" s="142"/>
      <c r="E14" s="143">
        <v>131</v>
      </c>
      <c r="F14" s="142"/>
      <c r="G14" s="143">
        <v>61</v>
      </c>
      <c r="H14" s="142">
        <v>0</v>
      </c>
      <c r="I14" s="143">
        <v>58</v>
      </c>
      <c r="J14" s="142">
        <v>149</v>
      </c>
      <c r="K14" s="143"/>
      <c r="L14" s="142">
        <v>100</v>
      </c>
      <c r="M14" s="142"/>
      <c r="N14" s="142"/>
      <c r="O14" s="144">
        <f aca="true" t="shared" si="4" ref="O14:O35">SUM(D14:N14)</f>
        <v>499</v>
      </c>
      <c r="P14" s="132"/>
    </row>
    <row r="15" spans="1:16" ht="12.75">
      <c r="A15" s="145" t="s">
        <v>450</v>
      </c>
      <c r="B15" s="146" t="s">
        <v>451</v>
      </c>
      <c r="C15" s="147" t="s">
        <v>439</v>
      </c>
      <c r="D15" s="128">
        <f>SUM(D16:D17)</f>
        <v>0</v>
      </c>
      <c r="E15" s="128">
        <f aca="true" t="shared" si="5" ref="E15:N15">SUM(E16:E17)</f>
        <v>256</v>
      </c>
      <c r="F15" s="128">
        <f t="shared" si="5"/>
        <v>0</v>
      </c>
      <c r="G15" s="128">
        <f t="shared" si="5"/>
        <v>23</v>
      </c>
      <c r="H15" s="128">
        <f t="shared" si="5"/>
        <v>537</v>
      </c>
      <c r="I15" s="128">
        <f t="shared" si="5"/>
        <v>473</v>
      </c>
      <c r="J15" s="128">
        <f t="shared" si="5"/>
        <v>541</v>
      </c>
      <c r="K15" s="128">
        <f t="shared" si="5"/>
        <v>3</v>
      </c>
      <c r="L15" s="128">
        <f t="shared" si="5"/>
        <v>82</v>
      </c>
      <c r="M15" s="128">
        <f t="shared" si="5"/>
        <v>0</v>
      </c>
      <c r="N15" s="128">
        <f t="shared" si="5"/>
        <v>0</v>
      </c>
      <c r="O15" s="131">
        <f t="shared" si="4"/>
        <v>1915</v>
      </c>
      <c r="P15" s="132"/>
    </row>
    <row r="16" spans="1:16" ht="12.75">
      <c r="A16" s="133"/>
      <c r="B16" s="134" t="s">
        <v>452</v>
      </c>
      <c r="C16" s="135" t="s">
        <v>441</v>
      </c>
      <c r="D16" s="136"/>
      <c r="E16" s="137">
        <v>55</v>
      </c>
      <c r="F16" s="136"/>
      <c r="G16" s="137">
        <v>19</v>
      </c>
      <c r="H16" s="136">
        <v>457</v>
      </c>
      <c r="I16" s="137">
        <v>207</v>
      </c>
      <c r="J16" s="136">
        <v>201</v>
      </c>
      <c r="K16" s="137">
        <v>3</v>
      </c>
      <c r="L16" s="136">
        <v>40</v>
      </c>
      <c r="M16" s="136"/>
      <c r="N16" s="136"/>
      <c r="O16" s="138">
        <f t="shared" si="4"/>
        <v>982</v>
      </c>
      <c r="P16" s="132"/>
    </row>
    <row r="17" spans="1:16" ht="13.5" thickBot="1">
      <c r="A17" s="149"/>
      <c r="B17" s="150"/>
      <c r="C17" s="151" t="s">
        <v>442</v>
      </c>
      <c r="D17" s="142"/>
      <c r="E17" s="143">
        <v>201</v>
      </c>
      <c r="F17" s="142"/>
      <c r="G17" s="143">
        <v>4</v>
      </c>
      <c r="H17" s="142">
        <v>80</v>
      </c>
      <c r="I17" s="143">
        <v>266</v>
      </c>
      <c r="J17" s="142">
        <v>340</v>
      </c>
      <c r="K17" s="143"/>
      <c r="L17" s="142">
        <v>42</v>
      </c>
      <c r="M17" s="142"/>
      <c r="N17" s="142"/>
      <c r="O17" s="144">
        <f t="shared" si="4"/>
        <v>933</v>
      </c>
      <c r="P17" s="132"/>
    </row>
    <row r="18" spans="1:16" ht="12.75">
      <c r="A18" s="145" t="s">
        <v>453</v>
      </c>
      <c r="B18" s="146" t="s">
        <v>454</v>
      </c>
      <c r="C18" s="147" t="s">
        <v>439</v>
      </c>
      <c r="D18" s="128">
        <f>SUM(D19:D20)</f>
        <v>0</v>
      </c>
      <c r="E18" s="148">
        <f aca="true" t="shared" si="6" ref="E18:N18">SUM(E19:E20)</f>
        <v>230</v>
      </c>
      <c r="F18" s="128">
        <f t="shared" si="6"/>
        <v>0</v>
      </c>
      <c r="G18" s="148">
        <f t="shared" si="6"/>
        <v>81</v>
      </c>
      <c r="H18" s="128">
        <f t="shared" si="6"/>
        <v>101</v>
      </c>
      <c r="I18" s="148">
        <f t="shared" si="6"/>
        <v>677</v>
      </c>
      <c r="J18" s="128">
        <f t="shared" si="6"/>
        <v>513</v>
      </c>
      <c r="K18" s="148">
        <f t="shared" si="6"/>
        <v>26</v>
      </c>
      <c r="L18" s="128">
        <f t="shared" si="6"/>
        <v>230</v>
      </c>
      <c r="M18" s="128">
        <f t="shared" si="6"/>
        <v>0</v>
      </c>
      <c r="N18" s="128">
        <f t="shared" si="6"/>
        <v>0</v>
      </c>
      <c r="O18" s="131">
        <f t="shared" si="4"/>
        <v>1858</v>
      </c>
      <c r="P18" s="132"/>
    </row>
    <row r="19" spans="1:16" ht="12.75">
      <c r="A19" s="133"/>
      <c r="B19" s="134" t="s">
        <v>455</v>
      </c>
      <c r="C19" s="135" t="s">
        <v>441</v>
      </c>
      <c r="D19" s="136"/>
      <c r="E19" s="137">
        <v>3</v>
      </c>
      <c r="F19" s="136"/>
      <c r="G19" s="137"/>
      <c r="H19" s="136">
        <v>81</v>
      </c>
      <c r="I19" s="137">
        <v>34</v>
      </c>
      <c r="J19" s="136">
        <v>18</v>
      </c>
      <c r="K19" s="137"/>
      <c r="L19" s="136">
        <v>0</v>
      </c>
      <c r="M19" s="136"/>
      <c r="N19" s="136"/>
      <c r="O19" s="138">
        <f t="shared" si="4"/>
        <v>136</v>
      </c>
      <c r="P19" s="132"/>
    </row>
    <row r="20" spans="1:16" ht="13.5" thickBot="1">
      <c r="A20" s="149"/>
      <c r="B20" s="150" t="s">
        <v>456</v>
      </c>
      <c r="C20" s="151" t="s">
        <v>442</v>
      </c>
      <c r="D20" s="142"/>
      <c r="E20" s="143">
        <v>227</v>
      </c>
      <c r="F20" s="142"/>
      <c r="G20" s="143">
        <v>81</v>
      </c>
      <c r="H20" s="142">
        <v>20</v>
      </c>
      <c r="I20" s="143">
        <v>643</v>
      </c>
      <c r="J20" s="142">
        <v>495</v>
      </c>
      <c r="K20" s="143">
        <v>26</v>
      </c>
      <c r="L20" s="142">
        <v>230</v>
      </c>
      <c r="M20" s="142"/>
      <c r="N20" s="142"/>
      <c r="O20" s="144">
        <f t="shared" si="4"/>
        <v>1722</v>
      </c>
      <c r="P20" s="132"/>
    </row>
    <row r="21" spans="1:16" ht="12.75">
      <c r="A21" s="145">
        <v>2</v>
      </c>
      <c r="B21" s="146" t="s">
        <v>457</v>
      </c>
      <c r="C21" s="147" t="s">
        <v>439</v>
      </c>
      <c r="D21" s="128">
        <f aca="true" t="shared" si="7" ref="D21:N23">SUM(D24+D27)</f>
        <v>0</v>
      </c>
      <c r="E21" s="148">
        <f t="shared" si="7"/>
        <v>216</v>
      </c>
      <c r="F21" s="128">
        <f t="shared" si="7"/>
        <v>0</v>
      </c>
      <c r="G21" s="148">
        <f t="shared" si="7"/>
        <v>0</v>
      </c>
      <c r="H21" s="128">
        <f t="shared" si="7"/>
        <v>48</v>
      </c>
      <c r="I21" s="148">
        <f t="shared" si="7"/>
        <v>2</v>
      </c>
      <c r="J21" s="128">
        <f>SUM(J24+J27)</f>
        <v>209</v>
      </c>
      <c r="K21" s="148">
        <f t="shared" si="7"/>
        <v>57</v>
      </c>
      <c r="L21" s="128">
        <f>SUM(L24+L27)</f>
        <v>296</v>
      </c>
      <c r="M21" s="128">
        <f t="shared" si="7"/>
        <v>0</v>
      </c>
      <c r="N21" s="128">
        <f t="shared" si="7"/>
        <v>0</v>
      </c>
      <c r="O21" s="131">
        <f>SUM(D21:N21)</f>
        <v>828</v>
      </c>
      <c r="P21" s="132"/>
    </row>
    <row r="22" spans="1:16" ht="12.75">
      <c r="A22" s="133"/>
      <c r="B22" s="134" t="s">
        <v>458</v>
      </c>
      <c r="C22" s="135" t="s">
        <v>441</v>
      </c>
      <c r="D22" s="136">
        <f t="shared" si="7"/>
        <v>0</v>
      </c>
      <c r="E22" s="137">
        <f t="shared" si="7"/>
        <v>142</v>
      </c>
      <c r="F22" s="136">
        <f t="shared" si="7"/>
        <v>0</v>
      </c>
      <c r="G22" s="137">
        <f t="shared" si="7"/>
        <v>0</v>
      </c>
      <c r="H22" s="136">
        <f t="shared" si="7"/>
        <v>34</v>
      </c>
      <c r="I22" s="137">
        <f t="shared" si="7"/>
        <v>2</v>
      </c>
      <c r="J22" s="136">
        <f t="shared" si="7"/>
        <v>147</v>
      </c>
      <c r="K22" s="137">
        <v>57</v>
      </c>
      <c r="L22" s="136">
        <f t="shared" si="7"/>
        <v>161</v>
      </c>
      <c r="M22" s="136">
        <f t="shared" si="7"/>
        <v>0</v>
      </c>
      <c r="N22" s="136">
        <f t="shared" si="7"/>
        <v>0</v>
      </c>
      <c r="O22" s="138">
        <f t="shared" si="4"/>
        <v>543</v>
      </c>
      <c r="P22" s="132"/>
    </row>
    <row r="23" spans="1:16" ht="13.5" thickBot="1">
      <c r="A23" s="139"/>
      <c r="B23" s="140"/>
      <c r="C23" s="141" t="s">
        <v>442</v>
      </c>
      <c r="D23" s="142">
        <f t="shared" si="7"/>
        <v>0</v>
      </c>
      <c r="E23" s="143">
        <f t="shared" si="7"/>
        <v>74</v>
      </c>
      <c r="F23" s="142">
        <f t="shared" si="7"/>
        <v>0</v>
      </c>
      <c r="G23" s="143">
        <f t="shared" si="7"/>
        <v>0</v>
      </c>
      <c r="H23" s="142">
        <f t="shared" si="7"/>
        <v>14</v>
      </c>
      <c r="I23" s="143">
        <f aca="true" t="shared" si="8" ref="I23:N23">SUM(I26+I29)</f>
        <v>0</v>
      </c>
      <c r="J23" s="142">
        <f t="shared" si="8"/>
        <v>62</v>
      </c>
      <c r="K23" s="143">
        <f t="shared" si="8"/>
        <v>0</v>
      </c>
      <c r="L23" s="142">
        <f t="shared" si="8"/>
        <v>135</v>
      </c>
      <c r="M23" s="142">
        <f t="shared" si="8"/>
        <v>0</v>
      </c>
      <c r="N23" s="142">
        <f t="shared" si="8"/>
        <v>0</v>
      </c>
      <c r="O23" s="144">
        <f t="shared" si="4"/>
        <v>285</v>
      </c>
      <c r="P23" s="132"/>
    </row>
    <row r="24" spans="1:16" ht="12.75">
      <c r="A24" s="145" t="s">
        <v>459</v>
      </c>
      <c r="B24" s="146" t="s">
        <v>460</v>
      </c>
      <c r="C24" s="147" t="s">
        <v>439</v>
      </c>
      <c r="D24" s="128">
        <f>SUM(D25:D26)</f>
        <v>0</v>
      </c>
      <c r="E24" s="148">
        <f aca="true" t="shared" si="9" ref="E24:N24">SUM(E25:E26)</f>
        <v>216</v>
      </c>
      <c r="F24" s="128">
        <f t="shared" si="9"/>
        <v>0</v>
      </c>
      <c r="G24" s="148">
        <f t="shared" si="9"/>
        <v>0</v>
      </c>
      <c r="H24" s="128">
        <f t="shared" si="9"/>
        <v>48</v>
      </c>
      <c r="I24" s="148">
        <f t="shared" si="9"/>
        <v>2</v>
      </c>
      <c r="J24" s="128">
        <f t="shared" si="9"/>
        <v>197</v>
      </c>
      <c r="K24" s="148">
        <f t="shared" si="9"/>
        <v>57</v>
      </c>
      <c r="L24" s="128">
        <f t="shared" si="9"/>
        <v>281</v>
      </c>
      <c r="M24" s="128">
        <f t="shared" si="9"/>
        <v>0</v>
      </c>
      <c r="N24" s="128">
        <f t="shared" si="9"/>
        <v>0</v>
      </c>
      <c r="O24" s="131">
        <f t="shared" si="4"/>
        <v>801</v>
      </c>
      <c r="P24" s="132"/>
    </row>
    <row r="25" spans="1:16" ht="12.75">
      <c r="A25" s="133"/>
      <c r="B25" s="134" t="s">
        <v>461</v>
      </c>
      <c r="C25" s="135" t="s">
        <v>441</v>
      </c>
      <c r="D25" s="136"/>
      <c r="E25" s="137">
        <v>142</v>
      </c>
      <c r="F25" s="136"/>
      <c r="G25" s="137"/>
      <c r="H25" s="136">
        <v>34</v>
      </c>
      <c r="I25" s="137">
        <v>2</v>
      </c>
      <c r="J25" s="136">
        <v>147</v>
      </c>
      <c r="K25" s="137">
        <v>57</v>
      </c>
      <c r="L25" s="136">
        <v>150</v>
      </c>
      <c r="M25" s="136"/>
      <c r="N25" s="136"/>
      <c r="O25" s="138">
        <f>SUM(D25:N25)</f>
        <v>532</v>
      </c>
      <c r="P25" s="132"/>
    </row>
    <row r="26" spans="1:16" ht="13.5" thickBot="1">
      <c r="A26" s="149"/>
      <c r="B26" s="140"/>
      <c r="C26" s="151" t="s">
        <v>442</v>
      </c>
      <c r="D26" s="142"/>
      <c r="E26" s="143">
        <v>74</v>
      </c>
      <c r="F26" s="142"/>
      <c r="G26" s="143"/>
      <c r="H26" s="142">
        <v>14</v>
      </c>
      <c r="I26" s="143">
        <v>0</v>
      </c>
      <c r="J26" s="142">
        <v>50</v>
      </c>
      <c r="K26" s="143"/>
      <c r="L26" s="142">
        <v>131</v>
      </c>
      <c r="M26" s="142"/>
      <c r="N26" s="142"/>
      <c r="O26" s="144">
        <f>SUM(D26:N26)</f>
        <v>269</v>
      </c>
      <c r="P26" s="132"/>
    </row>
    <row r="27" spans="1:16" ht="12.75">
      <c r="A27" s="145" t="s">
        <v>462</v>
      </c>
      <c r="B27" s="153" t="s">
        <v>463</v>
      </c>
      <c r="C27" s="154" t="s">
        <v>439</v>
      </c>
      <c r="D27" s="128">
        <f aca="true" t="shared" si="10" ref="D27:N27">SUM(D28:D29)</f>
        <v>0</v>
      </c>
      <c r="E27" s="148">
        <f t="shared" si="10"/>
        <v>0</v>
      </c>
      <c r="F27" s="128">
        <f t="shared" si="10"/>
        <v>0</v>
      </c>
      <c r="G27" s="148">
        <f t="shared" si="10"/>
        <v>0</v>
      </c>
      <c r="H27" s="128">
        <f t="shared" si="10"/>
        <v>0</v>
      </c>
      <c r="I27" s="148">
        <f t="shared" si="10"/>
        <v>0</v>
      </c>
      <c r="J27" s="128">
        <f t="shared" si="10"/>
        <v>12</v>
      </c>
      <c r="K27" s="148">
        <f t="shared" si="10"/>
        <v>0</v>
      </c>
      <c r="L27" s="128">
        <f t="shared" si="10"/>
        <v>15</v>
      </c>
      <c r="M27" s="128">
        <f t="shared" si="10"/>
        <v>0</v>
      </c>
      <c r="N27" s="128">
        <f t="shared" si="10"/>
        <v>0</v>
      </c>
      <c r="O27" s="131">
        <f t="shared" si="4"/>
        <v>27</v>
      </c>
      <c r="P27" s="132"/>
    </row>
    <row r="28" spans="1:16" ht="12.75">
      <c r="A28" s="133"/>
      <c r="B28" s="155" t="s">
        <v>464</v>
      </c>
      <c r="C28" s="156" t="s">
        <v>441</v>
      </c>
      <c r="D28" s="136"/>
      <c r="E28" s="137">
        <v>0</v>
      </c>
      <c r="F28" s="136"/>
      <c r="G28" s="137"/>
      <c r="H28" s="136">
        <v>0</v>
      </c>
      <c r="I28" s="137"/>
      <c r="J28" s="136">
        <v>0</v>
      </c>
      <c r="K28" s="137"/>
      <c r="L28" s="136">
        <v>11</v>
      </c>
      <c r="M28" s="136"/>
      <c r="N28" s="136"/>
      <c r="O28" s="138">
        <f t="shared" si="4"/>
        <v>11</v>
      </c>
      <c r="P28" s="132"/>
    </row>
    <row r="29" spans="1:16" ht="13.5" thickBot="1">
      <c r="A29" s="149"/>
      <c r="B29" s="157"/>
      <c r="C29" s="158" t="s">
        <v>442</v>
      </c>
      <c r="D29" s="142"/>
      <c r="E29" s="143">
        <v>0</v>
      </c>
      <c r="F29" s="142"/>
      <c r="G29" s="143"/>
      <c r="H29" s="142">
        <v>0</v>
      </c>
      <c r="I29" s="143"/>
      <c r="J29" s="142">
        <v>12</v>
      </c>
      <c r="K29" s="143"/>
      <c r="L29" s="142">
        <v>4</v>
      </c>
      <c r="M29" s="142"/>
      <c r="N29" s="142"/>
      <c r="O29" s="144">
        <f t="shared" si="4"/>
        <v>16</v>
      </c>
      <c r="P29" s="132"/>
    </row>
    <row r="30" spans="1:16" ht="12.75">
      <c r="A30" s="145">
        <v>3</v>
      </c>
      <c r="B30" s="126" t="s">
        <v>465</v>
      </c>
      <c r="C30" s="147" t="s">
        <v>439</v>
      </c>
      <c r="D30" s="128">
        <f>SUM(D31:D32)</f>
        <v>0</v>
      </c>
      <c r="E30" s="148">
        <f aca="true" t="shared" si="11" ref="E30:N30">SUM(E31:E32)</f>
        <v>166</v>
      </c>
      <c r="F30" s="128">
        <f t="shared" si="11"/>
        <v>0</v>
      </c>
      <c r="G30" s="148">
        <f t="shared" si="11"/>
        <v>0</v>
      </c>
      <c r="H30" s="128">
        <f t="shared" si="11"/>
        <v>0</v>
      </c>
      <c r="I30" s="148">
        <f t="shared" si="11"/>
        <v>81</v>
      </c>
      <c r="J30" s="128">
        <f t="shared" si="11"/>
        <v>226</v>
      </c>
      <c r="K30" s="148">
        <f t="shared" si="11"/>
        <v>0</v>
      </c>
      <c r="L30" s="128">
        <f t="shared" si="11"/>
        <v>0</v>
      </c>
      <c r="M30" s="128">
        <f t="shared" si="11"/>
        <v>0</v>
      </c>
      <c r="N30" s="128">
        <f t="shared" si="11"/>
        <v>0</v>
      </c>
      <c r="O30" s="131">
        <f t="shared" si="4"/>
        <v>473</v>
      </c>
      <c r="P30" s="132"/>
    </row>
    <row r="31" spans="1:16" ht="12.75">
      <c r="A31" s="133"/>
      <c r="B31" s="134" t="s">
        <v>458</v>
      </c>
      <c r="C31" s="135" t="s">
        <v>441</v>
      </c>
      <c r="D31" s="136"/>
      <c r="E31" s="137">
        <v>121</v>
      </c>
      <c r="F31" s="136"/>
      <c r="G31" s="137"/>
      <c r="H31" s="136"/>
      <c r="I31" s="137">
        <v>81</v>
      </c>
      <c r="J31" s="136">
        <v>226</v>
      </c>
      <c r="K31" s="137"/>
      <c r="L31" s="136"/>
      <c r="M31" s="136"/>
      <c r="N31" s="136"/>
      <c r="O31" s="138">
        <f t="shared" si="4"/>
        <v>428</v>
      </c>
      <c r="P31" s="132"/>
    </row>
    <row r="32" spans="1:16" ht="13.5" thickBot="1">
      <c r="A32" s="149"/>
      <c r="B32" s="150"/>
      <c r="C32" s="151" t="s">
        <v>442</v>
      </c>
      <c r="D32" s="142"/>
      <c r="E32" s="143">
        <v>45</v>
      </c>
      <c r="F32" s="142"/>
      <c r="G32" s="143"/>
      <c r="H32" s="142"/>
      <c r="I32" s="143">
        <v>0</v>
      </c>
      <c r="J32" s="142">
        <v>0</v>
      </c>
      <c r="K32" s="143"/>
      <c r="L32" s="142"/>
      <c r="M32" s="142"/>
      <c r="N32" s="142"/>
      <c r="O32" s="144">
        <f t="shared" si="4"/>
        <v>45</v>
      </c>
      <c r="P32" s="132"/>
    </row>
    <row r="33" spans="1:16" ht="12.75">
      <c r="A33" s="145">
        <v>4</v>
      </c>
      <c r="B33" s="146" t="s">
        <v>466</v>
      </c>
      <c r="C33" s="147" t="s">
        <v>439</v>
      </c>
      <c r="D33" s="128">
        <f aca="true" t="shared" si="12" ref="D33:N33">SUM(D34:D35)</f>
        <v>0</v>
      </c>
      <c r="E33" s="148">
        <f t="shared" si="12"/>
        <v>0</v>
      </c>
      <c r="F33" s="128">
        <f t="shared" si="12"/>
        <v>0</v>
      </c>
      <c r="G33" s="148">
        <f t="shared" si="12"/>
        <v>34</v>
      </c>
      <c r="H33" s="128">
        <f t="shared" si="12"/>
        <v>54</v>
      </c>
      <c r="I33" s="148">
        <f t="shared" si="12"/>
        <v>54</v>
      </c>
      <c r="J33" s="128">
        <f t="shared" si="12"/>
        <v>167</v>
      </c>
      <c r="K33" s="148">
        <f t="shared" si="12"/>
        <v>0</v>
      </c>
      <c r="L33" s="128">
        <f t="shared" si="12"/>
        <v>0</v>
      </c>
      <c r="M33" s="128">
        <f t="shared" si="12"/>
        <v>49</v>
      </c>
      <c r="N33" s="128">
        <f t="shared" si="12"/>
        <v>210</v>
      </c>
      <c r="O33" s="131">
        <f t="shared" si="4"/>
        <v>568</v>
      </c>
      <c r="P33" s="132"/>
    </row>
    <row r="34" spans="1:16" ht="12.75">
      <c r="A34" s="133"/>
      <c r="B34" s="134" t="s">
        <v>458</v>
      </c>
      <c r="C34" s="135" t="s">
        <v>441</v>
      </c>
      <c r="D34" s="136"/>
      <c r="E34" s="137"/>
      <c r="F34" s="136"/>
      <c r="G34" s="137">
        <v>34</v>
      </c>
      <c r="H34" s="136">
        <v>53</v>
      </c>
      <c r="I34" s="137">
        <v>54</v>
      </c>
      <c r="J34" s="136">
        <v>167</v>
      </c>
      <c r="K34" s="137"/>
      <c r="L34" s="136"/>
      <c r="M34" s="136">
        <v>49</v>
      </c>
      <c r="N34" s="136">
        <v>210</v>
      </c>
      <c r="O34" s="138">
        <f t="shared" si="4"/>
        <v>567</v>
      </c>
      <c r="P34" s="132"/>
    </row>
    <row r="35" spans="1:16" ht="13.5" thickBot="1">
      <c r="A35" s="149"/>
      <c r="B35" s="150"/>
      <c r="C35" s="151" t="s">
        <v>442</v>
      </c>
      <c r="D35" s="142"/>
      <c r="E35" s="143"/>
      <c r="F35" s="142"/>
      <c r="G35" s="143"/>
      <c r="H35" s="142">
        <v>1</v>
      </c>
      <c r="I35" s="143">
        <v>0</v>
      </c>
      <c r="J35" s="142">
        <v>0</v>
      </c>
      <c r="K35" s="143"/>
      <c r="L35" s="142"/>
      <c r="M35" s="142"/>
      <c r="N35" s="142"/>
      <c r="O35" s="144">
        <f t="shared" si="4"/>
        <v>1</v>
      </c>
      <c r="P35" s="132"/>
    </row>
    <row r="36" spans="1:16" ht="12.75">
      <c r="A36" s="145">
        <v>5</v>
      </c>
      <c r="B36" s="146" t="s">
        <v>467</v>
      </c>
      <c r="C36" s="147" t="s">
        <v>439</v>
      </c>
      <c r="D36" s="128">
        <f aca="true" t="shared" si="13" ref="D36:N36">SUM(D37:D38)</f>
        <v>0</v>
      </c>
      <c r="E36" s="148">
        <f t="shared" si="13"/>
        <v>0</v>
      </c>
      <c r="F36" s="128">
        <f t="shared" si="13"/>
        <v>0</v>
      </c>
      <c r="G36" s="148">
        <f t="shared" si="13"/>
        <v>9</v>
      </c>
      <c r="H36" s="128">
        <f t="shared" si="13"/>
        <v>1</v>
      </c>
      <c r="I36" s="148">
        <f t="shared" si="13"/>
        <v>0</v>
      </c>
      <c r="J36" s="128">
        <f t="shared" si="13"/>
        <v>9</v>
      </c>
      <c r="K36" s="148">
        <f t="shared" si="13"/>
        <v>0</v>
      </c>
      <c r="L36" s="128">
        <f t="shared" si="13"/>
        <v>47</v>
      </c>
      <c r="M36" s="128">
        <f t="shared" si="13"/>
        <v>0</v>
      </c>
      <c r="N36" s="128">
        <f t="shared" si="13"/>
        <v>0</v>
      </c>
      <c r="O36" s="131">
        <f aca="true" t="shared" si="14" ref="O36:O50">SUM(D36:N36)</f>
        <v>66</v>
      </c>
      <c r="P36" s="132"/>
    </row>
    <row r="37" spans="1:16" ht="12.75">
      <c r="A37" s="133"/>
      <c r="B37" s="134" t="s">
        <v>458</v>
      </c>
      <c r="C37" s="135" t="s">
        <v>441</v>
      </c>
      <c r="D37" s="136"/>
      <c r="E37" s="137"/>
      <c r="F37" s="136"/>
      <c r="G37" s="137">
        <v>3</v>
      </c>
      <c r="H37" s="136">
        <v>0</v>
      </c>
      <c r="I37" s="137"/>
      <c r="J37" s="136">
        <v>1</v>
      </c>
      <c r="K37" s="137"/>
      <c r="L37" s="136">
        <v>30</v>
      </c>
      <c r="M37" s="136"/>
      <c r="N37" s="136"/>
      <c r="O37" s="138">
        <f t="shared" si="14"/>
        <v>34</v>
      </c>
      <c r="P37" s="132"/>
    </row>
    <row r="38" spans="1:16" ht="13.5" thickBot="1">
      <c r="A38" s="149"/>
      <c r="B38" s="150"/>
      <c r="C38" s="151" t="s">
        <v>442</v>
      </c>
      <c r="D38" s="142"/>
      <c r="E38" s="143"/>
      <c r="F38" s="142"/>
      <c r="G38" s="143">
        <v>6</v>
      </c>
      <c r="H38" s="142">
        <v>1</v>
      </c>
      <c r="I38" s="143"/>
      <c r="J38" s="142">
        <v>8</v>
      </c>
      <c r="K38" s="143"/>
      <c r="L38" s="142">
        <v>17</v>
      </c>
      <c r="M38" s="142"/>
      <c r="N38" s="142"/>
      <c r="O38" s="144">
        <f t="shared" si="14"/>
        <v>32</v>
      </c>
      <c r="P38" s="132"/>
    </row>
    <row r="39" spans="1:16" ht="12.75">
      <c r="A39" s="145">
        <v>6</v>
      </c>
      <c r="B39" s="146" t="s">
        <v>468</v>
      </c>
      <c r="C39" s="147" t="s">
        <v>439</v>
      </c>
      <c r="D39" s="128">
        <f aca="true" t="shared" si="15" ref="D39:N39">SUM(D40:D41)</f>
        <v>0</v>
      </c>
      <c r="E39" s="148">
        <f t="shared" si="15"/>
        <v>0</v>
      </c>
      <c r="F39" s="128">
        <f t="shared" si="15"/>
        <v>0</v>
      </c>
      <c r="G39" s="148">
        <f t="shared" si="15"/>
        <v>0</v>
      </c>
      <c r="H39" s="128">
        <f t="shared" si="15"/>
        <v>0</v>
      </c>
      <c r="I39" s="148">
        <f t="shared" si="15"/>
        <v>0</v>
      </c>
      <c r="J39" s="128">
        <f t="shared" si="15"/>
        <v>4</v>
      </c>
      <c r="K39" s="148">
        <f t="shared" si="15"/>
        <v>0</v>
      </c>
      <c r="L39" s="128">
        <f t="shared" si="15"/>
        <v>69</v>
      </c>
      <c r="M39" s="128">
        <f t="shared" si="15"/>
        <v>0</v>
      </c>
      <c r="N39" s="128">
        <f t="shared" si="15"/>
        <v>0</v>
      </c>
      <c r="O39" s="131">
        <f t="shared" si="14"/>
        <v>73</v>
      </c>
      <c r="P39" s="132"/>
    </row>
    <row r="40" spans="1:16" ht="12.75">
      <c r="A40" s="133"/>
      <c r="B40" s="134" t="s">
        <v>458</v>
      </c>
      <c r="C40" s="135" t="s">
        <v>441</v>
      </c>
      <c r="D40" s="136"/>
      <c r="E40" s="137"/>
      <c r="F40" s="136"/>
      <c r="G40" s="137"/>
      <c r="H40" s="136"/>
      <c r="I40" s="137"/>
      <c r="J40" s="136">
        <v>0</v>
      </c>
      <c r="K40" s="137"/>
      <c r="L40" s="136">
        <v>29</v>
      </c>
      <c r="M40" s="136"/>
      <c r="N40" s="136"/>
      <c r="O40" s="138">
        <f t="shared" si="14"/>
        <v>29</v>
      </c>
      <c r="P40" s="132"/>
    </row>
    <row r="41" spans="1:16" ht="13.5" thickBot="1">
      <c r="A41" s="149"/>
      <c r="B41" s="150"/>
      <c r="C41" s="151" t="s">
        <v>442</v>
      </c>
      <c r="D41" s="142"/>
      <c r="E41" s="143"/>
      <c r="F41" s="142"/>
      <c r="G41" s="143"/>
      <c r="H41" s="142"/>
      <c r="I41" s="143"/>
      <c r="J41" s="142">
        <v>4</v>
      </c>
      <c r="K41" s="143"/>
      <c r="L41" s="142">
        <v>40</v>
      </c>
      <c r="M41" s="142"/>
      <c r="N41" s="142"/>
      <c r="O41" s="144">
        <f t="shared" si="14"/>
        <v>44</v>
      </c>
      <c r="P41" s="132"/>
    </row>
    <row r="42" spans="1:16" ht="12.75">
      <c r="A42" s="145">
        <v>7</v>
      </c>
      <c r="B42" s="146" t="s">
        <v>469</v>
      </c>
      <c r="C42" s="147" t="s">
        <v>439</v>
      </c>
      <c r="D42" s="128">
        <f aca="true" t="shared" si="16" ref="D42:N42">SUM(D43:D44)</f>
        <v>293</v>
      </c>
      <c r="E42" s="148">
        <f t="shared" si="16"/>
        <v>0</v>
      </c>
      <c r="F42" s="128">
        <f t="shared" si="16"/>
        <v>24</v>
      </c>
      <c r="G42" s="148">
        <f t="shared" si="16"/>
        <v>0</v>
      </c>
      <c r="H42" s="128">
        <f t="shared" si="16"/>
        <v>0</v>
      </c>
      <c r="I42" s="148">
        <f t="shared" si="16"/>
        <v>409</v>
      </c>
      <c r="J42" s="128">
        <f t="shared" si="16"/>
        <v>40</v>
      </c>
      <c r="K42" s="148">
        <f t="shared" si="16"/>
        <v>0</v>
      </c>
      <c r="L42" s="128">
        <f t="shared" si="16"/>
        <v>0</v>
      </c>
      <c r="M42" s="128">
        <f t="shared" si="16"/>
        <v>0</v>
      </c>
      <c r="N42" s="128">
        <f t="shared" si="16"/>
        <v>0</v>
      </c>
      <c r="O42" s="131">
        <f>SUM(D42:N42)</f>
        <v>766</v>
      </c>
      <c r="P42" s="132"/>
    </row>
    <row r="43" spans="1:16" ht="12.75">
      <c r="A43" s="133"/>
      <c r="B43" s="134"/>
      <c r="C43" s="135" t="s">
        <v>441</v>
      </c>
      <c r="D43" s="136">
        <v>293</v>
      </c>
      <c r="E43" s="137"/>
      <c r="F43" s="136">
        <v>22</v>
      </c>
      <c r="G43" s="137"/>
      <c r="H43" s="136"/>
      <c r="I43" s="137">
        <v>409</v>
      </c>
      <c r="J43" s="136">
        <v>40</v>
      </c>
      <c r="K43" s="137"/>
      <c r="L43" s="136"/>
      <c r="M43" s="136"/>
      <c r="N43" s="136"/>
      <c r="O43" s="138">
        <f t="shared" si="14"/>
        <v>764</v>
      </c>
      <c r="P43" s="132"/>
    </row>
    <row r="44" spans="1:16" ht="13.5" thickBot="1">
      <c r="A44" s="149"/>
      <c r="B44" s="150"/>
      <c r="C44" s="151" t="s">
        <v>442</v>
      </c>
      <c r="D44" s="142">
        <v>0</v>
      </c>
      <c r="E44" s="143"/>
      <c r="F44" s="142">
        <v>2</v>
      </c>
      <c r="G44" s="143"/>
      <c r="H44" s="142"/>
      <c r="I44" s="143">
        <v>0</v>
      </c>
      <c r="J44" s="142">
        <v>0</v>
      </c>
      <c r="K44" s="143"/>
      <c r="L44" s="142"/>
      <c r="M44" s="142"/>
      <c r="N44" s="142"/>
      <c r="O44" s="144">
        <f t="shared" si="14"/>
        <v>2</v>
      </c>
      <c r="P44" s="132"/>
    </row>
    <row r="45" spans="1:16" ht="12.75">
      <c r="A45" s="159">
        <v>8</v>
      </c>
      <c r="B45" s="160" t="s">
        <v>470</v>
      </c>
      <c r="C45" s="147" t="s">
        <v>439</v>
      </c>
      <c r="D45" s="128">
        <f aca="true" t="shared" si="17" ref="D45:N45">SUM(D46:D47)</f>
        <v>0</v>
      </c>
      <c r="E45" s="128">
        <f t="shared" si="17"/>
        <v>0</v>
      </c>
      <c r="F45" s="128">
        <f t="shared" si="17"/>
        <v>0</v>
      </c>
      <c r="G45" s="128">
        <f t="shared" si="17"/>
        <v>19</v>
      </c>
      <c r="H45" s="128">
        <f t="shared" si="17"/>
        <v>0</v>
      </c>
      <c r="I45" s="128">
        <f t="shared" si="17"/>
        <v>0</v>
      </c>
      <c r="J45" s="128">
        <f t="shared" si="17"/>
        <v>10</v>
      </c>
      <c r="K45" s="161">
        <f t="shared" si="17"/>
        <v>0</v>
      </c>
      <c r="L45" s="128">
        <f t="shared" si="17"/>
        <v>0</v>
      </c>
      <c r="M45" s="128">
        <f t="shared" si="17"/>
        <v>0</v>
      </c>
      <c r="N45" s="128">
        <f t="shared" si="17"/>
        <v>0</v>
      </c>
      <c r="O45" s="162">
        <f t="shared" si="14"/>
        <v>29</v>
      </c>
      <c r="P45" s="132"/>
    </row>
    <row r="46" spans="1:16" ht="12.75">
      <c r="A46" s="159"/>
      <c r="B46" s="160" t="s">
        <v>471</v>
      </c>
      <c r="C46" s="135" t="s">
        <v>441</v>
      </c>
      <c r="D46" s="136"/>
      <c r="E46" s="137"/>
      <c r="F46" s="136"/>
      <c r="G46" s="137">
        <v>18</v>
      </c>
      <c r="H46" s="136"/>
      <c r="I46" s="137"/>
      <c r="J46" s="136">
        <v>10</v>
      </c>
      <c r="K46" s="137"/>
      <c r="L46" s="136"/>
      <c r="M46" s="136"/>
      <c r="N46" s="136"/>
      <c r="O46" s="138">
        <f t="shared" si="14"/>
        <v>28</v>
      </c>
      <c r="P46" s="132"/>
    </row>
    <row r="47" spans="1:16" ht="13.5" thickBot="1">
      <c r="A47" s="159"/>
      <c r="B47" s="160" t="s">
        <v>472</v>
      </c>
      <c r="C47" s="151" t="s">
        <v>442</v>
      </c>
      <c r="D47" s="163"/>
      <c r="E47" s="129"/>
      <c r="F47" s="130"/>
      <c r="G47" s="129">
        <v>1</v>
      </c>
      <c r="H47" s="130"/>
      <c r="I47" s="129"/>
      <c r="J47" s="130">
        <v>0</v>
      </c>
      <c r="K47" s="129"/>
      <c r="L47" s="130"/>
      <c r="M47" s="130"/>
      <c r="N47" s="130"/>
      <c r="O47" s="164">
        <f t="shared" si="14"/>
        <v>1</v>
      </c>
      <c r="P47" s="132"/>
    </row>
    <row r="48" spans="1:16" ht="12.75">
      <c r="A48" s="145">
        <v>9</v>
      </c>
      <c r="B48" s="146" t="s">
        <v>473</v>
      </c>
      <c r="C48" s="147" t="s">
        <v>439</v>
      </c>
      <c r="D48" s="128">
        <f aca="true" t="shared" si="18" ref="D48:N48">SUM(D49:D50)</f>
        <v>0</v>
      </c>
      <c r="E48" s="128">
        <f t="shared" si="18"/>
        <v>0</v>
      </c>
      <c r="F48" s="128">
        <f t="shared" si="18"/>
        <v>0</v>
      </c>
      <c r="G48" s="128">
        <f t="shared" si="18"/>
        <v>0</v>
      </c>
      <c r="H48" s="128">
        <f t="shared" si="18"/>
        <v>0</v>
      </c>
      <c r="I48" s="128">
        <f t="shared" si="18"/>
        <v>0</v>
      </c>
      <c r="J48" s="128">
        <f t="shared" si="18"/>
        <v>321</v>
      </c>
      <c r="K48" s="128">
        <f t="shared" si="18"/>
        <v>0</v>
      </c>
      <c r="L48" s="128">
        <f t="shared" si="18"/>
        <v>0</v>
      </c>
      <c r="M48" s="128">
        <f t="shared" si="18"/>
        <v>0</v>
      </c>
      <c r="N48" s="128">
        <f t="shared" si="18"/>
        <v>0</v>
      </c>
      <c r="O48" s="131">
        <f t="shared" si="14"/>
        <v>321</v>
      </c>
      <c r="P48" s="132"/>
    </row>
    <row r="49" spans="1:16" ht="12.75">
      <c r="A49" s="133"/>
      <c r="B49" s="134"/>
      <c r="C49" s="135" t="s">
        <v>441</v>
      </c>
      <c r="D49" s="136"/>
      <c r="E49" s="137"/>
      <c r="F49" s="136"/>
      <c r="G49" s="137"/>
      <c r="H49" s="136"/>
      <c r="I49" s="137"/>
      <c r="J49" s="136">
        <v>125</v>
      </c>
      <c r="K49" s="137"/>
      <c r="L49" s="136"/>
      <c r="M49" s="136"/>
      <c r="N49" s="136"/>
      <c r="O49" s="138">
        <f t="shared" si="14"/>
        <v>125</v>
      </c>
      <c r="P49" s="132"/>
    </row>
    <row r="50" spans="1:16" ht="13.5" thickBot="1">
      <c r="A50" s="149"/>
      <c r="B50" s="150"/>
      <c r="C50" s="151" t="s">
        <v>442</v>
      </c>
      <c r="D50" s="142"/>
      <c r="E50" s="143"/>
      <c r="F50" s="142"/>
      <c r="G50" s="143"/>
      <c r="H50" s="142"/>
      <c r="I50" s="143"/>
      <c r="J50" s="142">
        <v>196</v>
      </c>
      <c r="K50" s="143"/>
      <c r="L50" s="142"/>
      <c r="M50" s="142"/>
      <c r="N50" s="142"/>
      <c r="O50" s="144">
        <f t="shared" si="14"/>
        <v>196</v>
      </c>
      <c r="P50" s="132"/>
    </row>
    <row r="51" spans="1:16" ht="12.75">
      <c r="A51" s="145"/>
      <c r="B51" s="243" t="s">
        <v>929</v>
      </c>
      <c r="C51" s="147" t="s">
        <v>439</v>
      </c>
      <c r="D51" s="128">
        <f>SUM(D52:D53)</f>
        <v>293</v>
      </c>
      <c r="E51" s="148">
        <f aca="true" t="shared" si="19" ref="E51:M51">SUM(E52:E53)</f>
        <v>1142</v>
      </c>
      <c r="F51" s="128">
        <f t="shared" si="19"/>
        <v>24</v>
      </c>
      <c r="G51" s="148">
        <f t="shared" si="19"/>
        <v>306</v>
      </c>
      <c r="H51" s="128">
        <f t="shared" si="19"/>
        <v>832</v>
      </c>
      <c r="I51" s="148">
        <f t="shared" si="19"/>
        <v>2361</v>
      </c>
      <c r="J51" s="128">
        <f t="shared" si="19"/>
        <v>2340</v>
      </c>
      <c r="K51" s="148">
        <f t="shared" si="19"/>
        <v>90</v>
      </c>
      <c r="L51" s="128">
        <f>SUM(L52:L53)</f>
        <v>891</v>
      </c>
      <c r="M51" s="130">
        <f t="shared" si="19"/>
        <v>49</v>
      </c>
      <c r="N51" s="130">
        <f>SUM(N52:N53)</f>
        <v>210</v>
      </c>
      <c r="O51" s="138">
        <f>O6+O21+O30+O33+O36+O39+O42+O45+O48</f>
        <v>8538</v>
      </c>
      <c r="P51" s="132"/>
    </row>
    <row r="52" spans="1:16" ht="12.75">
      <c r="A52" s="133"/>
      <c r="B52" s="244"/>
      <c r="C52" s="135" t="s">
        <v>441</v>
      </c>
      <c r="D52" s="136">
        <f>D7+D22+D31+D34+D37+D40+D43+D46+D49</f>
        <v>293</v>
      </c>
      <c r="E52" s="136">
        <f aca="true" t="shared" si="20" ref="E52:N52">E7+E22+E31+E34+E37+E40+E43+E46+E49</f>
        <v>450</v>
      </c>
      <c r="F52" s="136">
        <f t="shared" si="20"/>
        <v>22</v>
      </c>
      <c r="G52" s="136">
        <f t="shared" si="20"/>
        <v>153</v>
      </c>
      <c r="H52" s="136">
        <f t="shared" si="20"/>
        <v>716</v>
      </c>
      <c r="I52" s="136">
        <f t="shared" si="20"/>
        <v>1261</v>
      </c>
      <c r="J52" s="136">
        <f>J7+J22+J31+J34+J37+J40+J43+J46+J49</f>
        <v>1086</v>
      </c>
      <c r="K52" s="165">
        <f t="shared" si="20"/>
        <v>64</v>
      </c>
      <c r="L52" s="136">
        <f t="shared" si="20"/>
        <v>306</v>
      </c>
      <c r="M52" s="136">
        <f t="shared" si="20"/>
        <v>49</v>
      </c>
      <c r="N52" s="136">
        <f t="shared" si="20"/>
        <v>210</v>
      </c>
      <c r="O52" s="138">
        <f>O7+O22+O31+O34+O37+O40+O43+O46+O49</f>
        <v>4610</v>
      </c>
      <c r="P52" s="132"/>
    </row>
    <row r="53" spans="1:16" ht="13.5" thickBot="1">
      <c r="A53" s="149"/>
      <c r="B53" s="245"/>
      <c r="C53" s="151" t="s">
        <v>442</v>
      </c>
      <c r="D53" s="142">
        <f aca="true" t="shared" si="21" ref="D53:N53">D8+D23+D32+D35+D38+D41+D44+D47+D50</f>
        <v>0</v>
      </c>
      <c r="E53" s="142">
        <f t="shared" si="21"/>
        <v>692</v>
      </c>
      <c r="F53" s="142">
        <f t="shared" si="21"/>
        <v>2</v>
      </c>
      <c r="G53" s="142">
        <f t="shared" si="21"/>
        <v>153</v>
      </c>
      <c r="H53" s="142">
        <f t="shared" si="21"/>
        <v>116</v>
      </c>
      <c r="I53" s="142">
        <f t="shared" si="21"/>
        <v>1100</v>
      </c>
      <c r="J53" s="142">
        <f t="shared" si="21"/>
        <v>1254</v>
      </c>
      <c r="K53" s="166">
        <f t="shared" si="21"/>
        <v>26</v>
      </c>
      <c r="L53" s="142">
        <f t="shared" si="21"/>
        <v>585</v>
      </c>
      <c r="M53" s="142">
        <f t="shared" si="21"/>
        <v>0</v>
      </c>
      <c r="N53" s="142">
        <f t="shared" si="21"/>
        <v>0</v>
      </c>
      <c r="O53" s="144">
        <f>O8+O23+O32+O35+O38+O41+O44+O47+O50</f>
        <v>3928</v>
      </c>
      <c r="P53" s="132"/>
    </row>
    <row r="54" spans="1:16" ht="12" customHeight="1">
      <c r="A54" s="102"/>
      <c r="B54" s="167"/>
      <c r="C54" s="167"/>
      <c r="D54" s="102"/>
      <c r="E54" s="102"/>
      <c r="F54" s="102"/>
      <c r="G54" s="102"/>
      <c r="H54" s="102"/>
      <c r="I54" s="102"/>
      <c r="J54" s="102"/>
      <c r="K54" s="102"/>
      <c r="L54" s="102"/>
      <c r="M54" s="102"/>
      <c r="N54" s="102"/>
      <c r="O54" s="168"/>
      <c r="P54" s="169"/>
    </row>
    <row r="55" spans="1:16" ht="12" customHeight="1">
      <c r="A55" s="102"/>
      <c r="B55" s="167"/>
      <c r="C55" s="167"/>
      <c r="D55" s="102"/>
      <c r="E55" s="102"/>
      <c r="F55" s="102"/>
      <c r="G55" s="102"/>
      <c r="H55" s="102"/>
      <c r="I55" s="102"/>
      <c r="J55" s="102"/>
      <c r="K55" s="102"/>
      <c r="L55" s="102"/>
      <c r="M55" s="102"/>
      <c r="N55" s="102"/>
      <c r="O55" s="168"/>
      <c r="P55" s="169"/>
    </row>
    <row r="56" spans="1:16" ht="11.25" customHeight="1">
      <c r="A56" s="102"/>
      <c r="B56" s="167"/>
      <c r="C56" s="167"/>
      <c r="D56" s="102"/>
      <c r="E56" s="102"/>
      <c r="F56" s="102"/>
      <c r="G56" s="102"/>
      <c r="H56" s="102"/>
      <c r="I56" s="102"/>
      <c r="J56" s="102"/>
      <c r="K56" s="102"/>
      <c r="L56" s="102"/>
      <c r="M56" s="102"/>
      <c r="N56" s="102"/>
      <c r="O56" s="168"/>
      <c r="P56" s="169"/>
    </row>
    <row r="57" spans="1:16" ht="12.75">
      <c r="A57" s="170"/>
      <c r="B57" s="171"/>
      <c r="C57" s="171"/>
      <c r="D57" s="170"/>
      <c r="E57" s="170"/>
      <c r="F57" s="170"/>
      <c r="G57" s="170"/>
      <c r="H57" s="170"/>
      <c r="I57" s="170"/>
      <c r="J57" s="170"/>
      <c r="K57" s="170"/>
      <c r="L57" s="170"/>
      <c r="M57" s="170"/>
      <c r="N57" s="170"/>
      <c r="O57" s="172"/>
      <c r="P57" s="171"/>
    </row>
  </sheetData>
  <mergeCells count="1">
    <mergeCell ref="B51:B5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X71"/>
  <sheetViews>
    <sheetView workbookViewId="0" topLeftCell="A14">
      <selection activeCell="M38" sqref="M38"/>
    </sheetView>
  </sheetViews>
  <sheetFormatPr defaultColWidth="9.140625" defaultRowHeight="12.75"/>
  <cols>
    <col min="1" max="1" width="32.140625" style="173" customWidth="1"/>
    <col min="2" max="2" width="13.7109375" style="173" customWidth="1"/>
    <col min="3" max="3" width="10.28125" style="173" customWidth="1"/>
    <col min="4" max="4" width="6.421875" style="173" customWidth="1"/>
    <col min="5" max="5" width="6.00390625" style="173" customWidth="1"/>
    <col min="6" max="6" width="5.7109375" style="173" customWidth="1"/>
    <col min="7" max="7" width="6.140625" style="173" customWidth="1"/>
    <col min="8" max="8" width="5.8515625" style="173" customWidth="1"/>
    <col min="9" max="9" width="5.7109375" style="173" customWidth="1"/>
    <col min="10" max="10" width="6.00390625" style="173" customWidth="1"/>
    <col min="11" max="12" width="4.8515625" style="173" customWidth="1"/>
    <col min="13" max="13" width="5.57421875" style="173" customWidth="1"/>
    <col min="14" max="14" width="6.00390625" style="173" customWidth="1"/>
    <col min="15" max="15" width="5.8515625" style="173" customWidth="1"/>
    <col min="16" max="16" width="5.57421875" style="173" customWidth="1"/>
    <col min="17" max="17" width="5.00390625" style="173" customWidth="1"/>
    <col min="18" max="18" width="5.28125" style="173" customWidth="1"/>
    <col min="19" max="19" width="5.57421875" style="173" customWidth="1"/>
    <col min="20" max="20" width="5.7109375" style="173" customWidth="1"/>
    <col min="21" max="21" width="5.140625" style="173" customWidth="1"/>
    <col min="22" max="22" width="5.00390625" style="173" customWidth="1"/>
    <col min="23" max="23" width="8.140625" style="173" customWidth="1"/>
    <col min="24" max="24" width="7.7109375" style="173" customWidth="1"/>
    <col min="25" max="16384" width="9.140625" style="173" customWidth="1"/>
  </cols>
  <sheetData>
    <row r="1" spans="1:23" ht="42.75" customHeight="1">
      <c r="A1" s="253" t="s">
        <v>475</v>
      </c>
      <c r="B1" s="253"/>
      <c r="C1" s="253"/>
      <c r="D1" s="253"/>
      <c r="E1" s="253"/>
      <c r="F1" s="253"/>
      <c r="G1" s="253"/>
      <c r="H1" s="253"/>
      <c r="I1" s="253"/>
      <c r="J1" s="253"/>
      <c r="K1" s="253"/>
      <c r="L1" s="253"/>
      <c r="M1" s="253"/>
      <c r="N1" s="253"/>
      <c r="O1" s="253"/>
      <c r="P1" s="253"/>
      <c r="Q1" s="253"/>
      <c r="R1" s="253"/>
      <c r="S1" s="253"/>
      <c r="T1" s="253"/>
      <c r="U1" s="253"/>
      <c r="V1" s="253"/>
      <c r="W1" s="253"/>
    </row>
    <row r="2" spans="1:23" ht="24" customHeight="1">
      <c r="A2" s="247" t="s">
        <v>1362</v>
      </c>
      <c r="B2" s="246" t="s">
        <v>483</v>
      </c>
      <c r="C2" s="247" t="s">
        <v>484</v>
      </c>
      <c r="D2" s="247"/>
      <c r="E2" s="247"/>
      <c r="F2" s="247"/>
      <c r="G2" s="247"/>
      <c r="H2" s="247"/>
      <c r="I2" s="247"/>
      <c r="J2" s="247"/>
      <c r="K2" s="254" t="s">
        <v>487</v>
      </c>
      <c r="L2" s="254"/>
      <c r="M2" s="254"/>
      <c r="N2" s="249" t="s">
        <v>488</v>
      </c>
      <c r="O2" s="249"/>
      <c r="P2" s="249"/>
      <c r="Q2" s="249"/>
      <c r="R2" s="249"/>
      <c r="S2" s="249"/>
      <c r="T2" s="249"/>
      <c r="U2" s="249"/>
      <c r="V2" s="249"/>
      <c r="W2" s="250" t="s">
        <v>489</v>
      </c>
    </row>
    <row r="3" spans="1:23" ht="15.75" customHeight="1">
      <c r="A3" s="247"/>
      <c r="B3" s="246"/>
      <c r="C3" s="248" t="s">
        <v>485</v>
      </c>
      <c r="D3" s="247" t="s">
        <v>486</v>
      </c>
      <c r="E3" s="247"/>
      <c r="F3" s="247"/>
      <c r="G3" s="247"/>
      <c r="H3" s="247"/>
      <c r="I3" s="247"/>
      <c r="J3" s="247"/>
      <c r="K3" s="254"/>
      <c r="L3" s="254"/>
      <c r="M3" s="254"/>
      <c r="N3" s="249"/>
      <c r="O3" s="249"/>
      <c r="P3" s="249"/>
      <c r="Q3" s="249"/>
      <c r="R3" s="249"/>
      <c r="S3" s="249"/>
      <c r="T3" s="249"/>
      <c r="U3" s="249"/>
      <c r="V3" s="249"/>
      <c r="W3" s="250"/>
    </row>
    <row r="4" spans="1:23" ht="12.75">
      <c r="A4" s="247"/>
      <c r="B4" s="246"/>
      <c r="C4" s="248"/>
      <c r="D4" s="174">
        <v>1</v>
      </c>
      <c r="E4" s="174">
        <v>2</v>
      </c>
      <c r="F4" s="174">
        <v>3</v>
      </c>
      <c r="G4" s="174">
        <v>4</v>
      </c>
      <c r="H4" s="174">
        <v>5</v>
      </c>
      <c r="I4" s="174">
        <v>6</v>
      </c>
      <c r="J4" s="174">
        <v>7</v>
      </c>
      <c r="K4" s="173" t="s">
        <v>16</v>
      </c>
      <c r="L4" s="173" t="s">
        <v>17</v>
      </c>
      <c r="M4" s="173" t="s">
        <v>18</v>
      </c>
      <c r="N4" s="173">
        <v>1</v>
      </c>
      <c r="O4" s="173">
        <v>2</v>
      </c>
      <c r="P4" s="173">
        <v>3</v>
      </c>
      <c r="Q4" s="173">
        <v>4</v>
      </c>
      <c r="R4" s="173">
        <v>5</v>
      </c>
      <c r="S4" s="173">
        <v>6</v>
      </c>
      <c r="T4" s="173">
        <v>7</v>
      </c>
      <c r="U4" s="173">
        <v>8</v>
      </c>
      <c r="V4" s="173">
        <v>9</v>
      </c>
      <c r="W4" s="250"/>
    </row>
    <row r="5" spans="1:10" ht="12.75">
      <c r="A5" s="247"/>
      <c r="B5" s="246"/>
      <c r="C5" s="248"/>
      <c r="D5" s="174"/>
      <c r="E5" s="175"/>
      <c r="F5" s="175"/>
      <c r="G5" s="175"/>
      <c r="H5" s="175"/>
      <c r="I5" s="175"/>
      <c r="J5" s="175"/>
    </row>
    <row r="6" spans="1:10" ht="12.75">
      <c r="A6" s="61" t="s">
        <v>987</v>
      </c>
      <c r="B6" s="61">
        <v>10</v>
      </c>
      <c r="C6" s="175"/>
      <c r="D6" s="175"/>
      <c r="E6" s="175"/>
      <c r="F6" s="175"/>
      <c r="G6" s="175"/>
      <c r="H6" s="175"/>
      <c r="I6" s="175"/>
      <c r="J6" s="175"/>
    </row>
    <row r="7" spans="1:23" ht="12.75">
      <c r="A7" s="61" t="s">
        <v>476</v>
      </c>
      <c r="B7" s="61">
        <v>12</v>
      </c>
      <c r="C7" s="175">
        <v>1</v>
      </c>
      <c r="D7" s="175"/>
      <c r="E7" s="175"/>
      <c r="F7" s="175"/>
      <c r="G7" s="175"/>
      <c r="H7" s="175">
        <v>1</v>
      </c>
      <c r="I7" s="175"/>
      <c r="J7" s="175"/>
      <c r="L7" s="173">
        <v>1</v>
      </c>
      <c r="O7" s="173">
        <v>1</v>
      </c>
      <c r="P7" s="173">
        <v>1</v>
      </c>
      <c r="T7" s="173">
        <v>1</v>
      </c>
      <c r="W7" s="176">
        <v>0.083</v>
      </c>
    </row>
    <row r="8" spans="1:23" ht="12.75">
      <c r="A8" s="61" t="s">
        <v>1342</v>
      </c>
      <c r="B8" s="61">
        <v>35</v>
      </c>
      <c r="C8" s="175">
        <v>1</v>
      </c>
      <c r="D8" s="175"/>
      <c r="E8" s="175"/>
      <c r="F8" s="175"/>
      <c r="G8" s="175"/>
      <c r="H8" s="175"/>
      <c r="I8" s="175"/>
      <c r="J8" s="175"/>
      <c r="L8" s="173">
        <v>1</v>
      </c>
      <c r="P8" s="173">
        <v>1</v>
      </c>
      <c r="W8" s="176">
        <v>0.028</v>
      </c>
    </row>
    <row r="9" spans="1:23" ht="12.75">
      <c r="A9" s="61" t="s">
        <v>1326</v>
      </c>
      <c r="B9" s="61">
        <v>197</v>
      </c>
      <c r="C9" s="175">
        <v>18</v>
      </c>
      <c r="D9" s="175"/>
      <c r="E9" s="175"/>
      <c r="F9" s="175">
        <v>2</v>
      </c>
      <c r="G9" s="175"/>
      <c r="H9" s="175">
        <v>1</v>
      </c>
      <c r="I9" s="175"/>
      <c r="J9" s="175">
        <v>6</v>
      </c>
      <c r="K9" s="177">
        <v>8</v>
      </c>
      <c r="L9" s="173">
        <v>9</v>
      </c>
      <c r="M9" s="177">
        <v>1</v>
      </c>
      <c r="N9" s="173">
        <v>4</v>
      </c>
      <c r="O9" s="173">
        <v>14</v>
      </c>
      <c r="P9" s="173">
        <v>5</v>
      </c>
      <c r="R9" s="173">
        <v>4</v>
      </c>
      <c r="T9" s="173">
        <v>1</v>
      </c>
      <c r="V9" s="173">
        <v>2</v>
      </c>
      <c r="W9" s="176">
        <v>0.091</v>
      </c>
    </row>
    <row r="10" spans="1:23" ht="12.75">
      <c r="A10" s="61" t="s">
        <v>899</v>
      </c>
      <c r="B10" s="61">
        <v>2</v>
      </c>
      <c r="C10" s="175"/>
      <c r="D10" s="175"/>
      <c r="E10" s="175"/>
      <c r="F10" s="175"/>
      <c r="G10" s="175"/>
      <c r="H10" s="175"/>
      <c r="I10" s="175"/>
      <c r="J10" s="175"/>
      <c r="W10" s="176"/>
    </row>
    <row r="11" spans="1:23" ht="12.75">
      <c r="A11" s="61" t="s">
        <v>19</v>
      </c>
      <c r="B11" s="61">
        <v>20</v>
      </c>
      <c r="C11" s="175"/>
      <c r="D11" s="175"/>
      <c r="E11" s="175"/>
      <c r="F11" s="175"/>
      <c r="G11" s="175"/>
      <c r="H11" s="175"/>
      <c r="I11" s="175"/>
      <c r="J11" s="175"/>
      <c r="W11" s="176"/>
    </row>
    <row r="12" spans="1:23" ht="12.75">
      <c r="A12" s="61" t="s">
        <v>1332</v>
      </c>
      <c r="B12" s="61">
        <v>3</v>
      </c>
      <c r="C12" s="175"/>
      <c r="D12" s="175"/>
      <c r="E12" s="175"/>
      <c r="F12" s="175"/>
      <c r="G12" s="175"/>
      <c r="H12" s="175"/>
      <c r="I12" s="175"/>
      <c r="J12" s="175"/>
      <c r="W12" s="176"/>
    </row>
    <row r="13" spans="1:23" ht="12.75">
      <c r="A13" s="61" t="s">
        <v>1363</v>
      </c>
      <c r="B13" s="61">
        <v>159</v>
      </c>
      <c r="C13" s="175">
        <v>2</v>
      </c>
      <c r="D13" s="175"/>
      <c r="E13" s="175"/>
      <c r="F13" s="175"/>
      <c r="G13" s="175"/>
      <c r="H13" s="175"/>
      <c r="I13" s="175"/>
      <c r="J13" s="175">
        <v>1</v>
      </c>
      <c r="K13" s="173">
        <v>1</v>
      </c>
      <c r="L13" s="173">
        <v>1</v>
      </c>
      <c r="O13" s="173">
        <v>1</v>
      </c>
      <c r="R13" s="173">
        <v>1</v>
      </c>
      <c r="V13" s="173">
        <v>1</v>
      </c>
      <c r="W13" s="176">
        <v>0.013</v>
      </c>
    </row>
    <row r="14" spans="1:23" ht="12.75">
      <c r="A14" s="61" t="s">
        <v>1337</v>
      </c>
      <c r="B14" s="61"/>
      <c r="C14" s="175"/>
      <c r="D14" s="175"/>
      <c r="E14" s="175"/>
      <c r="F14" s="175"/>
      <c r="G14" s="175"/>
      <c r="H14" s="175"/>
      <c r="I14" s="175"/>
      <c r="J14" s="175"/>
      <c r="W14" s="176"/>
    </row>
    <row r="15" spans="1:23" ht="12.75">
      <c r="A15" s="61" t="s">
        <v>1328</v>
      </c>
      <c r="B15" s="61">
        <v>42</v>
      </c>
      <c r="C15" s="175">
        <v>1</v>
      </c>
      <c r="D15" s="175"/>
      <c r="E15" s="175"/>
      <c r="F15" s="175"/>
      <c r="G15" s="175"/>
      <c r="H15" s="175"/>
      <c r="I15" s="175"/>
      <c r="J15" s="175"/>
      <c r="L15" s="173">
        <v>1</v>
      </c>
      <c r="O15" s="173">
        <v>1</v>
      </c>
      <c r="R15" s="173">
        <v>1</v>
      </c>
      <c r="W15" s="176">
        <v>0.023</v>
      </c>
    </row>
    <row r="16" spans="1:23" ht="12.75">
      <c r="A16" s="61" t="s">
        <v>1329</v>
      </c>
      <c r="B16" s="61">
        <v>222</v>
      </c>
      <c r="C16" s="175">
        <v>6</v>
      </c>
      <c r="D16" s="175"/>
      <c r="E16" s="175"/>
      <c r="F16" s="175"/>
      <c r="G16" s="175">
        <v>1</v>
      </c>
      <c r="H16" s="175"/>
      <c r="I16" s="175"/>
      <c r="J16" s="175">
        <v>1</v>
      </c>
      <c r="K16" s="173">
        <v>4</v>
      </c>
      <c r="L16" s="173">
        <v>1</v>
      </c>
      <c r="M16" s="177">
        <v>1</v>
      </c>
      <c r="N16" s="173">
        <v>1</v>
      </c>
      <c r="O16" s="173">
        <v>6</v>
      </c>
      <c r="P16" s="173">
        <v>1</v>
      </c>
      <c r="W16" s="176">
        <v>0.027</v>
      </c>
    </row>
    <row r="17" spans="1:23" ht="12.75">
      <c r="A17" s="61" t="s">
        <v>1338</v>
      </c>
      <c r="B17" s="61">
        <v>266</v>
      </c>
      <c r="C17" s="175">
        <v>15</v>
      </c>
      <c r="D17" s="175">
        <v>1</v>
      </c>
      <c r="E17" s="175"/>
      <c r="F17" s="175"/>
      <c r="G17" s="175">
        <v>1</v>
      </c>
      <c r="H17" s="175">
        <v>1</v>
      </c>
      <c r="I17" s="175">
        <v>1</v>
      </c>
      <c r="J17" s="175"/>
      <c r="K17" s="177">
        <v>7</v>
      </c>
      <c r="L17" s="177">
        <v>8</v>
      </c>
      <c r="N17" s="173">
        <v>2</v>
      </c>
      <c r="O17" s="173">
        <v>8</v>
      </c>
      <c r="P17" s="173">
        <v>6</v>
      </c>
      <c r="V17" s="173">
        <v>6</v>
      </c>
      <c r="W17" s="176">
        <v>0.056</v>
      </c>
    </row>
    <row r="18" spans="1:23" ht="12.75">
      <c r="A18" s="61" t="s">
        <v>986</v>
      </c>
      <c r="B18" s="61">
        <v>227</v>
      </c>
      <c r="C18" s="175">
        <v>5</v>
      </c>
      <c r="D18" s="175">
        <v>1</v>
      </c>
      <c r="E18" s="175"/>
      <c r="F18" s="175"/>
      <c r="G18" s="175"/>
      <c r="H18" s="175">
        <v>1</v>
      </c>
      <c r="I18" s="175"/>
      <c r="J18" s="175"/>
      <c r="K18" s="173">
        <v>1</v>
      </c>
      <c r="L18" s="173">
        <v>4</v>
      </c>
      <c r="N18" s="173">
        <v>1</v>
      </c>
      <c r="O18" s="173">
        <v>4</v>
      </c>
      <c r="P18" s="173">
        <v>2</v>
      </c>
      <c r="V18" s="173">
        <v>1</v>
      </c>
      <c r="W18" s="176">
        <v>0.022</v>
      </c>
    </row>
    <row r="19" spans="1:23" ht="12.75">
      <c r="A19" s="61" t="s">
        <v>1261</v>
      </c>
      <c r="B19" s="61">
        <v>111</v>
      </c>
      <c r="C19" s="175">
        <v>5</v>
      </c>
      <c r="D19" s="175"/>
      <c r="E19" s="175"/>
      <c r="F19" s="175"/>
      <c r="G19" s="175"/>
      <c r="H19" s="175"/>
      <c r="I19" s="175"/>
      <c r="J19" s="175"/>
      <c r="K19" s="173">
        <v>1</v>
      </c>
      <c r="L19" s="173">
        <v>4</v>
      </c>
      <c r="O19" s="173">
        <v>4</v>
      </c>
      <c r="P19" s="173">
        <v>1</v>
      </c>
      <c r="R19" s="173">
        <v>1</v>
      </c>
      <c r="W19" s="176">
        <v>0.045</v>
      </c>
    </row>
    <row r="20" spans="1:23" ht="25.5">
      <c r="A20" s="178" t="s">
        <v>478</v>
      </c>
      <c r="B20" s="178">
        <v>40</v>
      </c>
      <c r="C20" s="175">
        <v>7</v>
      </c>
      <c r="D20" s="175"/>
      <c r="E20" s="175">
        <v>1</v>
      </c>
      <c r="F20" s="175">
        <v>1</v>
      </c>
      <c r="G20" s="175"/>
      <c r="H20" s="175"/>
      <c r="I20" s="175"/>
      <c r="J20" s="175">
        <v>1</v>
      </c>
      <c r="K20" s="173">
        <v>2</v>
      </c>
      <c r="L20" s="173">
        <v>4</v>
      </c>
      <c r="M20" s="177">
        <v>1</v>
      </c>
      <c r="N20" s="173">
        <v>3</v>
      </c>
      <c r="O20" s="173">
        <v>5</v>
      </c>
      <c r="P20" s="173">
        <v>2</v>
      </c>
      <c r="T20" s="173">
        <v>1</v>
      </c>
      <c r="W20" s="176">
        <v>0.175</v>
      </c>
    </row>
    <row r="21" spans="1:23" ht="39.75" customHeight="1">
      <c r="A21" s="178" t="s">
        <v>477</v>
      </c>
      <c r="B21" s="178">
        <v>8</v>
      </c>
      <c r="C21" s="175"/>
      <c r="D21" s="175"/>
      <c r="E21" s="175"/>
      <c r="F21" s="175"/>
      <c r="G21" s="175"/>
      <c r="H21" s="175"/>
      <c r="I21" s="175"/>
      <c r="J21" s="175"/>
      <c r="W21" s="176"/>
    </row>
    <row r="22" spans="1:23" ht="12.75">
      <c r="A22" s="61" t="s">
        <v>479</v>
      </c>
      <c r="B22" s="61">
        <v>61</v>
      </c>
      <c r="C22" s="175">
        <v>1</v>
      </c>
      <c r="D22" s="175"/>
      <c r="E22" s="175"/>
      <c r="F22" s="175"/>
      <c r="G22" s="175"/>
      <c r="H22" s="175"/>
      <c r="I22" s="175"/>
      <c r="J22" s="175">
        <v>1</v>
      </c>
      <c r="K22" s="173">
        <v>1</v>
      </c>
      <c r="N22" s="173">
        <v>1</v>
      </c>
      <c r="V22" s="173">
        <v>1</v>
      </c>
      <c r="W22" s="176">
        <v>0.016</v>
      </c>
    </row>
    <row r="23" spans="1:23" ht="12.75">
      <c r="A23" s="61" t="s">
        <v>480</v>
      </c>
      <c r="B23" s="61"/>
      <c r="C23" s="175"/>
      <c r="D23" s="175"/>
      <c r="E23" s="175"/>
      <c r="F23" s="175"/>
      <c r="G23" s="175"/>
      <c r="H23" s="175"/>
      <c r="I23" s="175"/>
      <c r="J23" s="175"/>
      <c r="W23" s="176"/>
    </row>
    <row r="24" spans="1:23" ht="12.75">
      <c r="A24" s="61" t="s">
        <v>481</v>
      </c>
      <c r="B24" s="61">
        <v>6</v>
      </c>
      <c r="C24" s="175">
        <v>1</v>
      </c>
      <c r="D24" s="175"/>
      <c r="E24" s="175"/>
      <c r="F24" s="175"/>
      <c r="G24" s="175"/>
      <c r="H24" s="175"/>
      <c r="I24" s="175">
        <v>1</v>
      </c>
      <c r="J24" s="175">
        <v>1</v>
      </c>
      <c r="L24" s="173">
        <v>1</v>
      </c>
      <c r="N24" s="173">
        <v>1</v>
      </c>
      <c r="O24" s="173">
        <v>1</v>
      </c>
      <c r="W24" s="176">
        <v>0.167</v>
      </c>
    </row>
    <row r="25" spans="1:23" ht="12.75">
      <c r="A25" s="61" t="s">
        <v>1364</v>
      </c>
      <c r="B25" s="61">
        <v>9</v>
      </c>
      <c r="C25" s="175">
        <v>1</v>
      </c>
      <c r="D25" s="175"/>
      <c r="E25" s="175"/>
      <c r="F25" s="175"/>
      <c r="G25" s="175"/>
      <c r="H25" s="175"/>
      <c r="I25" s="175"/>
      <c r="J25" s="175"/>
      <c r="K25" s="173">
        <v>1</v>
      </c>
      <c r="O25" s="173">
        <v>1</v>
      </c>
      <c r="W25" s="176">
        <v>0.111</v>
      </c>
    </row>
    <row r="26" spans="1:23" ht="12.75">
      <c r="A26" s="61" t="s">
        <v>1365</v>
      </c>
      <c r="B26" s="61">
        <v>14</v>
      </c>
      <c r="C26" s="175"/>
      <c r="D26" s="175"/>
      <c r="E26" s="175"/>
      <c r="F26" s="175"/>
      <c r="G26" s="175"/>
      <c r="H26" s="175"/>
      <c r="I26" s="175"/>
      <c r="J26" s="175"/>
      <c r="W26" s="176"/>
    </row>
    <row r="27" spans="1:23" ht="12.75">
      <c r="A27" s="179" t="s">
        <v>482</v>
      </c>
      <c r="B27" s="61">
        <v>21</v>
      </c>
      <c r="C27" s="175"/>
      <c r="D27" s="175"/>
      <c r="E27" s="175"/>
      <c r="F27" s="175"/>
      <c r="G27" s="175"/>
      <c r="H27" s="175"/>
      <c r="I27" s="175"/>
      <c r="J27" s="175"/>
      <c r="W27" s="176"/>
    </row>
    <row r="28" spans="1:23" ht="12.75">
      <c r="A28" s="179" t="s">
        <v>21</v>
      </c>
      <c r="B28" s="61">
        <f>SUM(B6:B27)</f>
        <v>1465</v>
      </c>
      <c r="C28" s="175">
        <v>64</v>
      </c>
      <c r="D28" s="175">
        <v>2</v>
      </c>
      <c r="E28" s="175">
        <v>1</v>
      </c>
      <c r="F28" s="175">
        <v>3</v>
      </c>
      <c r="G28" s="175">
        <v>2</v>
      </c>
      <c r="H28" s="175">
        <v>4</v>
      </c>
      <c r="I28" s="175">
        <v>2</v>
      </c>
      <c r="J28" s="175">
        <v>11</v>
      </c>
      <c r="K28" s="177">
        <v>26</v>
      </c>
      <c r="L28" s="177">
        <v>35</v>
      </c>
      <c r="M28" s="177">
        <v>3</v>
      </c>
      <c r="N28" s="173">
        <v>13</v>
      </c>
      <c r="O28" s="173">
        <v>46</v>
      </c>
      <c r="P28" s="173">
        <v>19</v>
      </c>
      <c r="Q28" s="173">
        <v>0</v>
      </c>
      <c r="R28" s="173">
        <v>7</v>
      </c>
      <c r="S28" s="173">
        <v>0</v>
      </c>
      <c r="T28" s="173">
        <v>3</v>
      </c>
      <c r="U28" s="173">
        <v>0</v>
      </c>
      <c r="V28" s="173">
        <v>11</v>
      </c>
      <c r="W28" s="176">
        <v>0.044</v>
      </c>
    </row>
    <row r="29" spans="1:24" ht="27.75" customHeight="1">
      <c r="A29" s="259" t="s">
        <v>490</v>
      </c>
      <c r="B29" s="260"/>
      <c r="C29" s="260"/>
      <c r="D29" s="260"/>
      <c r="E29" s="260"/>
      <c r="F29" s="260"/>
      <c r="G29" s="260"/>
      <c r="H29" s="260"/>
      <c r="I29" s="260"/>
      <c r="J29" s="260"/>
      <c r="K29" s="260"/>
      <c r="L29" s="260"/>
      <c r="M29" s="260"/>
      <c r="N29" s="260"/>
      <c r="O29" s="260"/>
      <c r="P29" s="260"/>
      <c r="Q29" s="260"/>
      <c r="R29" s="260"/>
      <c r="S29" s="260"/>
      <c r="T29" s="260"/>
      <c r="U29" s="260"/>
      <c r="V29" s="260"/>
      <c r="W29" s="261"/>
      <c r="X29" s="252"/>
    </row>
    <row r="30" spans="1:24" ht="12.75">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row>
    <row r="31" spans="1:24" ht="33.75" customHeight="1">
      <c r="A31" s="259" t="s">
        <v>491</v>
      </c>
      <c r="B31" s="260"/>
      <c r="C31" s="260"/>
      <c r="D31" s="260"/>
      <c r="E31" s="260"/>
      <c r="F31" s="260"/>
      <c r="G31" s="260"/>
      <c r="H31" s="260"/>
      <c r="I31" s="260"/>
      <c r="J31" s="260"/>
      <c r="K31" s="260"/>
      <c r="L31" s="260"/>
      <c r="M31" s="260"/>
      <c r="N31" s="260"/>
      <c r="O31" s="260"/>
      <c r="P31" s="260"/>
      <c r="Q31" s="260"/>
      <c r="R31" s="260"/>
      <c r="S31" s="260"/>
      <c r="T31" s="260"/>
      <c r="U31" s="260"/>
      <c r="V31" s="260"/>
      <c r="W31" s="261"/>
      <c r="X31" s="252"/>
    </row>
    <row r="32" spans="1:24" ht="12.75">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row>
    <row r="33" spans="1:24" ht="35.25" customHeight="1">
      <c r="A33" s="259" t="s">
        <v>492</v>
      </c>
      <c r="B33" s="260"/>
      <c r="C33" s="260"/>
      <c r="D33" s="260"/>
      <c r="E33" s="260"/>
      <c r="F33" s="260"/>
      <c r="G33" s="260"/>
      <c r="H33" s="260"/>
      <c r="I33" s="260"/>
      <c r="J33" s="260"/>
      <c r="K33" s="260"/>
      <c r="L33" s="260"/>
      <c r="M33" s="260"/>
      <c r="N33" s="260"/>
      <c r="O33" s="260"/>
      <c r="P33" s="260"/>
      <c r="Q33" s="260"/>
      <c r="R33" s="260"/>
      <c r="S33" s="260"/>
      <c r="T33" s="260"/>
      <c r="U33" s="260"/>
      <c r="V33" s="260"/>
      <c r="W33" s="261"/>
      <c r="X33" s="286"/>
    </row>
    <row r="34" spans="1:24" ht="12.75">
      <c r="A34" s="286"/>
      <c r="B34" s="286"/>
      <c r="C34" s="286"/>
      <c r="D34" s="286"/>
      <c r="E34" s="286"/>
      <c r="F34" s="286"/>
      <c r="G34" s="286"/>
      <c r="H34" s="286"/>
      <c r="I34" s="286"/>
      <c r="J34" s="286"/>
      <c r="K34" s="286"/>
      <c r="L34" s="286"/>
      <c r="M34" s="286"/>
      <c r="N34" s="286"/>
      <c r="O34" s="286"/>
      <c r="P34" s="286"/>
      <c r="Q34" s="286"/>
      <c r="R34" s="286"/>
      <c r="S34" s="286"/>
      <c r="T34" s="286"/>
      <c r="U34" s="286"/>
      <c r="V34" s="286"/>
      <c r="W34" s="286"/>
      <c r="X34" s="286"/>
    </row>
    <row r="35" ht="12.75">
      <c r="K35" s="61"/>
    </row>
    <row r="36" ht="12.75">
      <c r="K36" s="61"/>
    </row>
    <row r="37" ht="12.75">
      <c r="K37" s="61"/>
    </row>
    <row r="38" ht="12.75">
      <c r="K38" s="61"/>
    </row>
    <row r="39" ht="12.75">
      <c r="K39" s="61"/>
    </row>
    <row r="40" ht="12.75">
      <c r="K40" s="61"/>
    </row>
    <row r="41" ht="12.75">
      <c r="K41" s="61"/>
    </row>
    <row r="42" ht="12.75">
      <c r="K42" s="61"/>
    </row>
    <row r="43" spans="1:24" ht="19.5" customHeight="1">
      <c r="A43" s="263" t="s">
        <v>474</v>
      </c>
      <c r="B43" s="264"/>
      <c r="C43" s="264"/>
      <c r="D43" s="264"/>
      <c r="E43" s="264"/>
      <c r="F43" s="264"/>
      <c r="G43" s="264"/>
      <c r="H43" s="264"/>
      <c r="I43" s="264"/>
      <c r="J43" s="264"/>
      <c r="K43" s="264"/>
      <c r="L43" s="264"/>
      <c r="M43" s="264"/>
      <c r="N43" s="264"/>
      <c r="O43" s="264"/>
      <c r="P43" s="264"/>
      <c r="Q43" s="264"/>
      <c r="R43" s="264"/>
      <c r="S43" s="264"/>
      <c r="T43" s="264"/>
      <c r="U43" s="264"/>
      <c r="V43" s="264"/>
      <c r="W43" s="264"/>
      <c r="X43" s="265"/>
    </row>
    <row r="44" spans="1:24" s="277" customFormat="1" ht="48">
      <c r="A44" s="266" t="s">
        <v>371</v>
      </c>
      <c r="B44" s="266" t="s">
        <v>483</v>
      </c>
      <c r="C44" s="267" t="s">
        <v>200</v>
      </c>
      <c r="D44" s="268"/>
      <c r="E44" s="268"/>
      <c r="F44" s="268"/>
      <c r="G44" s="268"/>
      <c r="H44" s="268"/>
      <c r="I44" s="268"/>
      <c r="J44" s="268"/>
      <c r="K44" s="269"/>
      <c r="L44" s="270" t="s">
        <v>202</v>
      </c>
      <c r="M44" s="271"/>
      <c r="N44" s="272"/>
      <c r="O44" s="273" t="s">
        <v>203</v>
      </c>
      <c r="P44" s="274"/>
      <c r="Q44" s="274"/>
      <c r="R44" s="274"/>
      <c r="S44" s="274"/>
      <c r="T44" s="274"/>
      <c r="U44" s="274"/>
      <c r="V44" s="274"/>
      <c r="W44" s="275"/>
      <c r="X44" s="276" t="s">
        <v>204</v>
      </c>
    </row>
    <row r="45" spans="1:24" s="277" customFormat="1" ht="36" customHeight="1">
      <c r="A45" s="266"/>
      <c r="B45" s="266"/>
      <c r="C45" s="266" t="s">
        <v>485</v>
      </c>
      <c r="D45" s="278" t="s">
        <v>201</v>
      </c>
      <c r="E45" s="278"/>
      <c r="F45" s="278"/>
      <c r="G45" s="278"/>
      <c r="H45" s="278"/>
      <c r="I45" s="278"/>
      <c r="J45" s="278"/>
      <c r="K45" s="278"/>
      <c r="L45" s="279"/>
      <c r="M45" s="280"/>
      <c r="N45" s="281"/>
      <c r="O45" s="282"/>
      <c r="P45" s="283"/>
      <c r="Q45" s="283"/>
      <c r="R45" s="283"/>
      <c r="S45" s="283"/>
      <c r="T45" s="283"/>
      <c r="U45" s="283"/>
      <c r="V45" s="283"/>
      <c r="W45" s="284"/>
      <c r="X45" s="285"/>
    </row>
    <row r="46" spans="1:24" ht="12.75">
      <c r="A46" s="262"/>
      <c r="B46" s="252"/>
      <c r="C46" s="257"/>
      <c r="D46" s="258">
        <v>1</v>
      </c>
      <c r="E46" s="258">
        <v>2</v>
      </c>
      <c r="F46" s="258">
        <v>3</v>
      </c>
      <c r="G46" s="258">
        <v>4</v>
      </c>
      <c r="H46" s="258">
        <v>5</v>
      </c>
      <c r="I46" s="258">
        <v>6</v>
      </c>
      <c r="J46" s="258">
        <v>7</v>
      </c>
      <c r="K46" s="258"/>
      <c r="L46" s="173" t="s">
        <v>16</v>
      </c>
      <c r="M46" s="173" t="s">
        <v>17</v>
      </c>
      <c r="N46" s="173" t="s">
        <v>18</v>
      </c>
      <c r="O46" s="173">
        <v>1</v>
      </c>
      <c r="P46" s="173">
        <v>2</v>
      </c>
      <c r="Q46" s="173">
        <v>3</v>
      </c>
      <c r="R46" s="173">
        <v>4</v>
      </c>
      <c r="S46" s="173">
        <v>5</v>
      </c>
      <c r="T46" s="173">
        <v>6</v>
      </c>
      <c r="U46" s="173">
        <v>7</v>
      </c>
      <c r="V46" s="173">
        <v>8</v>
      </c>
      <c r="W46" s="173">
        <v>9</v>
      </c>
      <c r="X46" s="176"/>
    </row>
    <row r="47" spans="1:24" ht="12.75">
      <c r="A47" s="262" t="s">
        <v>372</v>
      </c>
      <c r="B47" s="173">
        <v>51</v>
      </c>
      <c r="C47" s="173">
        <v>6</v>
      </c>
      <c r="D47" s="173">
        <v>1</v>
      </c>
      <c r="H47" s="173">
        <v>2</v>
      </c>
      <c r="J47" s="173">
        <v>1</v>
      </c>
      <c r="L47" s="173">
        <v>1</v>
      </c>
      <c r="M47" s="173">
        <v>5</v>
      </c>
      <c r="O47" s="173">
        <v>1</v>
      </c>
      <c r="P47" s="173">
        <v>5</v>
      </c>
      <c r="Q47" s="173">
        <v>1</v>
      </c>
      <c r="S47" s="173">
        <v>1</v>
      </c>
      <c r="W47" s="173">
        <v>1</v>
      </c>
      <c r="X47" s="176">
        <v>0.118</v>
      </c>
    </row>
    <row r="48" spans="1:24" ht="12.75">
      <c r="A48" s="262" t="s">
        <v>373</v>
      </c>
      <c r="B48" s="173">
        <v>137</v>
      </c>
      <c r="C48" s="173">
        <v>10</v>
      </c>
      <c r="D48" s="173">
        <v>1</v>
      </c>
      <c r="J48" s="173">
        <v>1</v>
      </c>
      <c r="L48" s="173">
        <v>6</v>
      </c>
      <c r="M48" s="173">
        <v>4</v>
      </c>
      <c r="O48" s="173">
        <v>3</v>
      </c>
      <c r="P48" s="173">
        <v>8</v>
      </c>
      <c r="Q48" s="173">
        <v>9</v>
      </c>
      <c r="S48" s="173">
        <v>1</v>
      </c>
      <c r="W48" s="173">
        <v>1</v>
      </c>
      <c r="X48" s="176">
        <v>0.073</v>
      </c>
    </row>
    <row r="49" spans="1:24" ht="12.75">
      <c r="A49" s="262" t="s">
        <v>374</v>
      </c>
      <c r="B49" s="173">
        <v>5</v>
      </c>
      <c r="W49" s="173">
        <v>1</v>
      </c>
      <c r="X49" s="176"/>
    </row>
    <row r="50" spans="1:24" ht="12.75">
      <c r="A50" s="262" t="s">
        <v>375</v>
      </c>
      <c r="B50" s="173">
        <v>21</v>
      </c>
      <c r="C50" s="173">
        <v>1</v>
      </c>
      <c r="L50" s="173">
        <v>1</v>
      </c>
      <c r="P50" s="173">
        <v>1</v>
      </c>
      <c r="X50" s="176">
        <v>0.048</v>
      </c>
    </row>
    <row r="51" spans="1:24" ht="12.75">
      <c r="A51" s="262" t="s">
        <v>376</v>
      </c>
      <c r="B51" s="173">
        <v>2</v>
      </c>
      <c r="C51" s="173">
        <v>0</v>
      </c>
      <c r="X51" s="176"/>
    </row>
    <row r="52" spans="1:24" ht="12.75">
      <c r="A52" s="262" t="s">
        <v>377</v>
      </c>
      <c r="B52" s="173">
        <v>4</v>
      </c>
      <c r="C52" s="173">
        <v>0</v>
      </c>
      <c r="X52" s="176"/>
    </row>
    <row r="53" spans="1:24" ht="12.75">
      <c r="A53" s="262" t="s">
        <v>378</v>
      </c>
      <c r="B53" s="173">
        <v>1</v>
      </c>
      <c r="C53" s="173">
        <v>0</v>
      </c>
      <c r="X53" s="176"/>
    </row>
    <row r="54" spans="1:24" ht="12.75">
      <c r="A54" s="262" t="s">
        <v>379</v>
      </c>
      <c r="B54" s="173">
        <v>1</v>
      </c>
      <c r="C54" s="173">
        <v>0</v>
      </c>
      <c r="X54" s="176"/>
    </row>
    <row r="55" spans="1:24" ht="12.75">
      <c r="A55" s="262" t="s">
        <v>380</v>
      </c>
      <c r="B55" s="173">
        <v>780</v>
      </c>
      <c r="C55" s="173">
        <v>19</v>
      </c>
      <c r="E55" s="173">
        <v>1</v>
      </c>
      <c r="F55" s="173">
        <v>2</v>
      </c>
      <c r="J55" s="173">
        <v>4</v>
      </c>
      <c r="L55" s="173">
        <v>10</v>
      </c>
      <c r="M55" s="173">
        <v>9</v>
      </c>
      <c r="O55" s="173">
        <v>3</v>
      </c>
      <c r="P55" s="173">
        <v>12</v>
      </c>
      <c r="Q55" s="173">
        <v>6</v>
      </c>
      <c r="U55" s="173">
        <v>1</v>
      </c>
      <c r="W55" s="173">
        <v>5</v>
      </c>
      <c r="X55" s="176">
        <v>0.024</v>
      </c>
    </row>
    <row r="56" spans="1:24" ht="12.75">
      <c r="A56" s="262" t="s">
        <v>191</v>
      </c>
      <c r="B56" s="173">
        <v>105</v>
      </c>
      <c r="C56" s="173">
        <v>4</v>
      </c>
      <c r="I56" s="173">
        <v>1</v>
      </c>
      <c r="L56" s="173">
        <v>1</v>
      </c>
      <c r="M56" s="173">
        <v>3</v>
      </c>
      <c r="O56" s="173">
        <v>1</v>
      </c>
      <c r="P56" s="173">
        <v>4</v>
      </c>
      <c r="Q56" s="173">
        <v>2</v>
      </c>
      <c r="S56" s="173">
        <v>1</v>
      </c>
      <c r="X56" s="176">
        <v>3.8</v>
      </c>
    </row>
    <row r="57" spans="1:24" ht="12.75">
      <c r="A57" s="262" t="s">
        <v>192</v>
      </c>
      <c r="B57" s="173">
        <v>204</v>
      </c>
      <c r="C57" s="173">
        <v>19</v>
      </c>
      <c r="F57" s="173">
        <v>1</v>
      </c>
      <c r="G57" s="173">
        <v>2</v>
      </c>
      <c r="H57" s="173">
        <v>2</v>
      </c>
      <c r="I57" s="173">
        <v>1</v>
      </c>
      <c r="J57" s="173">
        <v>4</v>
      </c>
      <c r="L57" s="173">
        <v>4</v>
      </c>
      <c r="M57" s="173">
        <v>12</v>
      </c>
      <c r="N57" s="173">
        <v>3</v>
      </c>
      <c r="O57" s="173">
        <v>4</v>
      </c>
      <c r="P57" s="173">
        <v>14</v>
      </c>
      <c r="Q57" s="173">
        <v>6</v>
      </c>
      <c r="S57" s="173">
        <v>3</v>
      </c>
      <c r="U57" s="173">
        <v>2</v>
      </c>
      <c r="W57" s="173">
        <v>1</v>
      </c>
      <c r="X57" s="176">
        <v>0.093</v>
      </c>
    </row>
    <row r="58" spans="1:24" ht="12.75">
      <c r="A58" s="262" t="s">
        <v>193</v>
      </c>
      <c r="B58" s="173">
        <v>11</v>
      </c>
      <c r="C58" s="173">
        <v>0</v>
      </c>
      <c r="X58" s="176"/>
    </row>
    <row r="59" spans="1:24" ht="24">
      <c r="A59" s="262" t="s">
        <v>194</v>
      </c>
      <c r="B59" s="173">
        <v>7</v>
      </c>
      <c r="C59" s="173">
        <v>1</v>
      </c>
      <c r="L59" s="173">
        <v>1</v>
      </c>
      <c r="P59" s="173">
        <v>1</v>
      </c>
      <c r="X59" s="176">
        <v>0.143</v>
      </c>
    </row>
    <row r="60" spans="1:24" ht="12.75">
      <c r="A60" s="262" t="s">
        <v>195</v>
      </c>
      <c r="B60" s="173">
        <v>28</v>
      </c>
      <c r="C60" s="173">
        <v>2</v>
      </c>
      <c r="J60" s="173">
        <v>1</v>
      </c>
      <c r="L60" s="173">
        <v>1</v>
      </c>
      <c r="M60" s="173">
        <v>1</v>
      </c>
      <c r="O60" s="173">
        <v>1</v>
      </c>
      <c r="P60" s="173">
        <v>2</v>
      </c>
      <c r="Q60" s="173">
        <v>2</v>
      </c>
      <c r="X60" s="176">
        <v>0.071</v>
      </c>
    </row>
    <row r="61" spans="1:24" ht="36">
      <c r="A61" s="262" t="s">
        <v>199</v>
      </c>
      <c r="B61" s="173">
        <v>66</v>
      </c>
      <c r="C61" s="173">
        <v>1</v>
      </c>
      <c r="L61" s="173">
        <v>1</v>
      </c>
      <c r="P61" s="173">
        <v>1</v>
      </c>
      <c r="X61" s="176">
        <v>0.015</v>
      </c>
    </row>
    <row r="62" spans="1:24" ht="12.75">
      <c r="A62" s="262" t="s">
        <v>196</v>
      </c>
      <c r="B62" s="173">
        <v>33</v>
      </c>
      <c r="C62" s="173">
        <v>1</v>
      </c>
      <c r="M62" s="173">
        <v>1</v>
      </c>
      <c r="P62" s="173">
        <v>1</v>
      </c>
      <c r="S62" s="173">
        <v>1</v>
      </c>
      <c r="X62" s="176">
        <v>0.03</v>
      </c>
    </row>
    <row r="63" spans="1:24" ht="24">
      <c r="A63" s="262" t="s">
        <v>197</v>
      </c>
      <c r="B63" s="173">
        <v>0</v>
      </c>
      <c r="C63" s="173">
        <v>0</v>
      </c>
      <c r="X63" s="176"/>
    </row>
    <row r="64" spans="1:24" ht="12.75">
      <c r="A64" s="262" t="s">
        <v>198</v>
      </c>
      <c r="B64" s="173">
        <v>3</v>
      </c>
      <c r="C64" s="173">
        <v>0</v>
      </c>
      <c r="X64" s="176"/>
    </row>
    <row r="65" spans="1:24" ht="12.75">
      <c r="A65" s="262" t="s">
        <v>956</v>
      </c>
      <c r="B65" s="173">
        <v>1458</v>
      </c>
      <c r="C65" s="173">
        <v>64</v>
      </c>
      <c r="D65" s="173">
        <v>2</v>
      </c>
      <c r="E65" s="173">
        <v>1</v>
      </c>
      <c r="F65" s="173">
        <v>3</v>
      </c>
      <c r="G65" s="173">
        <v>2</v>
      </c>
      <c r="H65" s="173">
        <v>4</v>
      </c>
      <c r="I65" s="173">
        <v>2</v>
      </c>
      <c r="J65" s="173">
        <v>11</v>
      </c>
      <c r="L65" s="173">
        <v>26</v>
      </c>
      <c r="M65" s="173">
        <v>35</v>
      </c>
      <c r="N65" s="173">
        <v>3</v>
      </c>
      <c r="O65" s="173">
        <v>13</v>
      </c>
      <c r="P65" s="173">
        <v>49</v>
      </c>
      <c r="Q65" s="173">
        <v>26</v>
      </c>
      <c r="S65" s="173">
        <v>7</v>
      </c>
      <c r="U65" s="173">
        <v>3</v>
      </c>
      <c r="W65" s="173">
        <v>9</v>
      </c>
      <c r="X65" s="176">
        <v>0.044</v>
      </c>
    </row>
    <row r="66" spans="1:24" ht="12.75">
      <c r="A66" s="255" t="s">
        <v>490</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row>
    <row r="67" spans="1:24" ht="12.75">
      <c r="A67" s="255"/>
      <c r="B67" s="255"/>
      <c r="C67" s="255"/>
      <c r="D67" s="255"/>
      <c r="E67" s="255"/>
      <c r="F67" s="255"/>
      <c r="G67" s="255"/>
      <c r="H67" s="255"/>
      <c r="I67" s="255"/>
      <c r="J67" s="255"/>
      <c r="K67" s="255"/>
      <c r="L67" s="255"/>
      <c r="M67" s="255"/>
      <c r="N67" s="255"/>
      <c r="O67" s="255"/>
      <c r="P67" s="255"/>
      <c r="Q67" s="255"/>
      <c r="R67" s="255"/>
      <c r="S67" s="255"/>
      <c r="T67" s="255"/>
      <c r="U67" s="255"/>
      <c r="V67" s="255"/>
      <c r="W67" s="255"/>
      <c r="X67" s="255"/>
    </row>
    <row r="68" spans="1:24" ht="12.75">
      <c r="A68" s="255" t="s">
        <v>491</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row>
    <row r="69" spans="1:24" ht="12.75">
      <c r="A69" s="255"/>
      <c r="B69" s="255"/>
      <c r="C69" s="255"/>
      <c r="D69" s="255"/>
      <c r="E69" s="255"/>
      <c r="F69" s="255"/>
      <c r="G69" s="255"/>
      <c r="H69" s="255"/>
      <c r="I69" s="255"/>
      <c r="J69" s="255"/>
      <c r="K69" s="255"/>
      <c r="L69" s="255"/>
      <c r="M69" s="255"/>
      <c r="N69" s="255"/>
      <c r="O69" s="255"/>
      <c r="P69" s="255"/>
      <c r="Q69" s="255"/>
      <c r="R69" s="255"/>
      <c r="S69" s="255"/>
      <c r="T69" s="255"/>
      <c r="U69" s="255"/>
      <c r="V69" s="255"/>
      <c r="W69" s="255"/>
      <c r="X69" s="255"/>
    </row>
    <row r="70" spans="1:24" ht="12.75">
      <c r="A70" s="255" t="s">
        <v>492</v>
      </c>
      <c r="B70" s="256"/>
      <c r="C70" s="256"/>
      <c r="D70" s="256"/>
      <c r="E70" s="256"/>
      <c r="F70" s="256"/>
      <c r="G70" s="256"/>
      <c r="H70" s="256"/>
      <c r="I70" s="256"/>
      <c r="J70" s="256"/>
      <c r="K70" s="256"/>
      <c r="L70" s="256"/>
      <c r="M70" s="256"/>
      <c r="N70" s="256"/>
      <c r="O70" s="256"/>
      <c r="P70" s="256"/>
      <c r="Q70" s="256"/>
      <c r="R70" s="256"/>
      <c r="S70" s="256"/>
      <c r="T70" s="256"/>
      <c r="U70" s="256"/>
      <c r="V70" s="256"/>
      <c r="W70" s="256"/>
      <c r="X70" s="256"/>
    </row>
    <row r="71" spans="1:24" ht="12.75">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row>
  </sheetData>
  <mergeCells count="21">
    <mergeCell ref="A66:X67"/>
    <mergeCell ref="A68:X69"/>
    <mergeCell ref="A70:X71"/>
    <mergeCell ref="A43:X43"/>
    <mergeCell ref="L44:N45"/>
    <mergeCell ref="O44:W45"/>
    <mergeCell ref="X44:X45"/>
    <mergeCell ref="C44:K44"/>
    <mergeCell ref="D45:K45"/>
    <mergeCell ref="A29:W29"/>
    <mergeCell ref="A31:W31"/>
    <mergeCell ref="A33:W33"/>
    <mergeCell ref="A1:W1"/>
    <mergeCell ref="B2:B5"/>
    <mergeCell ref="D3:J3"/>
    <mergeCell ref="K2:M3"/>
    <mergeCell ref="A2:A5"/>
    <mergeCell ref="C2:J2"/>
    <mergeCell ref="C3:C5"/>
    <mergeCell ref="N2:V3"/>
    <mergeCell ref="W2:W4"/>
  </mergeCells>
  <printOptions/>
  <pageMargins left="0.7874015748031497" right="0.7874015748031497" top="0.984251968503937" bottom="0.984251968503937" header="0.5118110236220472" footer="0.5118110236220472"/>
  <pageSetup horizontalDpi="600" verticalDpi="600" orientation="landscape" paperSize="9" scale="75" r:id="rId1"/>
</worksheet>
</file>

<file path=xl/worksheets/sheet19.xml><?xml version="1.0" encoding="utf-8"?>
<worksheet xmlns="http://schemas.openxmlformats.org/spreadsheetml/2006/main" xmlns:r="http://schemas.openxmlformats.org/officeDocument/2006/relationships">
  <dimension ref="A1:O13"/>
  <sheetViews>
    <sheetView workbookViewId="0" topLeftCell="A7">
      <selection activeCell="I20" sqref="I20"/>
    </sheetView>
  </sheetViews>
  <sheetFormatPr defaultColWidth="9.140625" defaultRowHeight="12.75"/>
  <cols>
    <col min="1" max="1" width="15.57421875" style="1" customWidth="1"/>
    <col min="2" max="16384" width="9.140625" style="1" customWidth="1"/>
  </cols>
  <sheetData>
    <row r="1" spans="1:15" ht="18.75">
      <c r="A1" s="251" t="s">
        <v>605</v>
      </c>
      <c r="B1" s="251"/>
      <c r="C1" s="251"/>
      <c r="D1" s="251"/>
      <c r="E1" s="251"/>
      <c r="F1" s="251"/>
      <c r="G1" s="251"/>
      <c r="H1" s="251"/>
      <c r="I1" s="251"/>
      <c r="J1" s="251"/>
      <c r="K1" s="251"/>
      <c r="L1" s="251"/>
      <c r="M1" s="251"/>
      <c r="N1" s="251"/>
      <c r="O1" s="251"/>
    </row>
    <row r="2" spans="1:15" ht="32.25" customHeight="1">
      <c r="A2" s="227"/>
      <c r="B2" s="197" t="s">
        <v>1364</v>
      </c>
      <c r="C2" s="197"/>
      <c r="D2" s="197" t="s">
        <v>1365</v>
      </c>
      <c r="E2" s="197"/>
      <c r="F2" s="197" t="s">
        <v>606</v>
      </c>
      <c r="G2" s="197"/>
      <c r="H2" s="227" t="s">
        <v>596</v>
      </c>
      <c r="I2" s="227"/>
      <c r="J2" s="197" t="s">
        <v>597</v>
      </c>
      <c r="K2" s="197"/>
      <c r="L2" s="197" t="s">
        <v>1261</v>
      </c>
      <c r="M2" s="197"/>
      <c r="N2" s="227" t="s">
        <v>598</v>
      </c>
      <c r="O2" s="227"/>
    </row>
    <row r="3" spans="1:15" ht="15.75">
      <c r="A3" s="227"/>
      <c r="B3" s="1">
        <v>2007</v>
      </c>
      <c r="C3" s="1">
        <v>2008</v>
      </c>
      <c r="D3" s="1">
        <v>2007</v>
      </c>
      <c r="E3" s="1">
        <v>2008</v>
      </c>
      <c r="F3" s="1">
        <v>2007</v>
      </c>
      <c r="G3" s="1">
        <v>2008</v>
      </c>
      <c r="H3" s="1">
        <v>2007</v>
      </c>
      <c r="I3" s="1">
        <v>2008</v>
      </c>
      <c r="J3" s="1">
        <v>2007</v>
      </c>
      <c r="K3" s="1">
        <v>2008</v>
      </c>
      <c r="L3" s="1">
        <v>2007</v>
      </c>
      <c r="M3" s="1">
        <v>2008</v>
      </c>
      <c r="N3" s="1">
        <v>2007</v>
      </c>
      <c r="O3" s="1">
        <v>2008</v>
      </c>
    </row>
    <row r="4" spans="1:15" ht="31.5">
      <c r="A4" s="15" t="s">
        <v>599</v>
      </c>
      <c r="B4" s="1">
        <v>3470</v>
      </c>
      <c r="C4" s="1">
        <v>4070</v>
      </c>
      <c r="D4" s="1">
        <v>5084</v>
      </c>
      <c r="E4" s="1">
        <v>5422</v>
      </c>
      <c r="F4" s="1">
        <v>2985</v>
      </c>
      <c r="G4" s="1">
        <v>3002</v>
      </c>
      <c r="H4" s="1">
        <v>11539</v>
      </c>
      <c r="I4" s="1">
        <v>12494</v>
      </c>
      <c r="J4" s="1">
        <v>1366</v>
      </c>
      <c r="K4" s="1">
        <v>1329</v>
      </c>
      <c r="L4" s="1">
        <v>2349</v>
      </c>
      <c r="M4" s="1">
        <v>2435</v>
      </c>
      <c r="N4" s="1">
        <v>15205</v>
      </c>
      <c r="O4" s="1">
        <v>16258</v>
      </c>
    </row>
    <row r="5" spans="1:15" ht="47.25">
      <c r="A5" s="15" t="s">
        <v>600</v>
      </c>
      <c r="B5" s="1">
        <v>3494</v>
      </c>
      <c r="C5" s="1">
        <v>4115</v>
      </c>
      <c r="D5" s="1">
        <v>5167</v>
      </c>
      <c r="E5" s="1">
        <v>5525</v>
      </c>
      <c r="F5" s="1">
        <v>3010</v>
      </c>
      <c r="G5" s="1">
        <v>3021</v>
      </c>
      <c r="H5" s="1">
        <v>11671</v>
      </c>
      <c r="I5" s="1">
        <v>12666</v>
      </c>
      <c r="J5" s="1">
        <v>1373</v>
      </c>
      <c r="K5" s="1">
        <v>1340</v>
      </c>
      <c r="L5" s="1">
        <v>2362</v>
      </c>
      <c r="M5" s="1">
        <v>2453</v>
      </c>
      <c r="N5" s="1">
        <v>15406</v>
      </c>
      <c r="O5" s="1">
        <v>16461</v>
      </c>
    </row>
    <row r="6" spans="1:15" ht="31.5">
      <c r="A6" s="15" t="s">
        <v>601</v>
      </c>
      <c r="B6" s="1">
        <v>18</v>
      </c>
      <c r="C6" s="1">
        <v>27</v>
      </c>
      <c r="D6" s="1">
        <v>33</v>
      </c>
      <c r="E6" s="1">
        <v>31</v>
      </c>
      <c r="F6" s="1">
        <v>9</v>
      </c>
      <c r="G6" s="1">
        <v>7</v>
      </c>
      <c r="H6" s="1">
        <v>60</v>
      </c>
      <c r="I6" s="1">
        <v>65</v>
      </c>
      <c r="J6" s="1">
        <v>10</v>
      </c>
      <c r="K6" s="1">
        <v>10</v>
      </c>
      <c r="L6" s="1">
        <v>15</v>
      </c>
      <c r="M6" s="1">
        <v>21</v>
      </c>
      <c r="N6" s="1">
        <v>85</v>
      </c>
      <c r="O6" s="1">
        <v>97</v>
      </c>
    </row>
    <row r="7" spans="1:15" ht="69" customHeight="1">
      <c r="A7" s="15" t="s">
        <v>1050</v>
      </c>
      <c r="B7" s="1">
        <v>3</v>
      </c>
      <c r="C7" s="1">
        <v>9</v>
      </c>
      <c r="D7" s="1">
        <v>16</v>
      </c>
      <c r="E7" s="1">
        <v>10</v>
      </c>
      <c r="F7" s="1">
        <v>5</v>
      </c>
      <c r="G7" s="1">
        <v>7</v>
      </c>
      <c r="H7" s="1">
        <v>24</v>
      </c>
      <c r="I7" s="1">
        <v>26</v>
      </c>
      <c r="J7" s="1">
        <v>8</v>
      </c>
      <c r="K7" s="1">
        <v>7</v>
      </c>
      <c r="L7" s="1">
        <v>5</v>
      </c>
      <c r="M7" s="1">
        <v>8</v>
      </c>
      <c r="N7" s="1">
        <v>37</v>
      </c>
      <c r="O7" s="1">
        <v>42</v>
      </c>
    </row>
    <row r="8" spans="1:15" ht="53.25" customHeight="1">
      <c r="A8" s="15" t="s">
        <v>604</v>
      </c>
      <c r="B8" s="1">
        <v>6</v>
      </c>
      <c r="C8" s="1">
        <v>8.8</v>
      </c>
      <c r="D8" s="1">
        <v>9.5</v>
      </c>
      <c r="E8" s="1">
        <v>7.4</v>
      </c>
      <c r="F8" s="1">
        <v>4.65</v>
      </c>
      <c r="G8" s="1">
        <v>4.63</v>
      </c>
      <c r="H8" s="1">
        <v>7.2</v>
      </c>
      <c r="I8" s="1">
        <v>7.2</v>
      </c>
      <c r="J8" s="1">
        <v>13.1</v>
      </c>
      <c r="K8" s="1">
        <v>12.7</v>
      </c>
      <c r="L8" s="1">
        <v>8.5</v>
      </c>
      <c r="M8" s="1">
        <v>11.8</v>
      </c>
      <c r="N8" s="1">
        <v>7.9</v>
      </c>
      <c r="O8" s="1">
        <v>8.45</v>
      </c>
    </row>
    <row r="9" spans="1:15" ht="36" customHeight="1">
      <c r="A9" s="15" t="s">
        <v>602</v>
      </c>
      <c r="B9" s="1">
        <v>5.2</v>
      </c>
      <c r="C9" s="1">
        <v>6.6</v>
      </c>
      <c r="D9" s="1">
        <v>6.4</v>
      </c>
      <c r="E9" s="1">
        <v>5.6</v>
      </c>
      <c r="F9" s="1">
        <v>2.9</v>
      </c>
      <c r="G9" s="1">
        <v>2.3</v>
      </c>
      <c r="H9" s="1">
        <v>5.1</v>
      </c>
      <c r="I9" s="1">
        <v>5.1</v>
      </c>
      <c r="J9" s="1">
        <v>7.3</v>
      </c>
      <c r="K9" s="1">
        <v>7.5</v>
      </c>
      <c r="L9" s="1">
        <v>6.4</v>
      </c>
      <c r="M9" s="1">
        <v>8.6</v>
      </c>
      <c r="N9" s="1">
        <v>5.5</v>
      </c>
      <c r="O9" s="1">
        <v>5.9</v>
      </c>
    </row>
    <row r="10" spans="1:15" ht="36" customHeight="1">
      <c r="A10" s="78" t="s">
        <v>1051</v>
      </c>
      <c r="B10" s="1">
        <v>4.3</v>
      </c>
      <c r="C10" s="1">
        <v>5.6</v>
      </c>
      <c r="D10" s="1">
        <v>6.4</v>
      </c>
      <c r="E10" s="1">
        <v>5.6</v>
      </c>
      <c r="F10" s="1">
        <v>1.3</v>
      </c>
      <c r="G10" s="1">
        <v>1.9</v>
      </c>
      <c r="H10" s="1">
        <v>4.2</v>
      </c>
      <c r="I10" s="1">
        <v>4</v>
      </c>
      <c r="J10" s="1">
        <v>5.8</v>
      </c>
      <c r="K10" s="1">
        <v>6.8</v>
      </c>
      <c r="L10" s="1">
        <v>5.5</v>
      </c>
      <c r="M10" s="1">
        <v>7.7</v>
      </c>
      <c r="N10" s="1">
        <v>4.9</v>
      </c>
      <c r="O10" s="1">
        <v>5.4</v>
      </c>
    </row>
    <row r="11" spans="1:15" ht="36" customHeight="1">
      <c r="A11" s="78" t="s">
        <v>1052</v>
      </c>
      <c r="B11" s="1">
        <v>0.9</v>
      </c>
      <c r="C11" s="1">
        <v>1</v>
      </c>
      <c r="D11" s="1">
        <v>0</v>
      </c>
      <c r="E11" s="1">
        <v>0</v>
      </c>
      <c r="F11" s="1">
        <v>1.6</v>
      </c>
      <c r="G11" s="1">
        <v>0.33</v>
      </c>
      <c r="H11" s="1">
        <v>0.9</v>
      </c>
      <c r="I11" s="1">
        <v>1.1</v>
      </c>
      <c r="J11" s="1">
        <v>1.5</v>
      </c>
      <c r="K11" s="1">
        <v>0.7</v>
      </c>
      <c r="L11" s="1">
        <v>0.9</v>
      </c>
      <c r="M11" s="1">
        <v>0.9</v>
      </c>
      <c r="N11" s="1">
        <v>0.6</v>
      </c>
      <c r="O11" s="1">
        <v>0.5</v>
      </c>
    </row>
    <row r="12" spans="1:15" ht="50.25" customHeight="1">
      <c r="A12" s="15" t="s">
        <v>603</v>
      </c>
      <c r="B12" s="1">
        <v>0.8</v>
      </c>
      <c r="C12" s="1">
        <v>2.2</v>
      </c>
      <c r="D12" s="1">
        <v>3.1</v>
      </c>
      <c r="E12" s="1">
        <v>1.8</v>
      </c>
      <c r="F12" s="1">
        <v>1.7</v>
      </c>
      <c r="G12" s="1">
        <v>2.3</v>
      </c>
      <c r="H12" s="1">
        <v>2.1</v>
      </c>
      <c r="I12" s="1">
        <v>2.1</v>
      </c>
      <c r="J12" s="1">
        <v>5.8</v>
      </c>
      <c r="K12" s="1">
        <v>6.7</v>
      </c>
      <c r="L12" s="1">
        <v>2.1</v>
      </c>
      <c r="M12" s="1">
        <v>3.2</v>
      </c>
      <c r="N12" s="1">
        <v>2.4</v>
      </c>
      <c r="O12" s="1">
        <v>2.55</v>
      </c>
    </row>
    <row r="13" s="29" customFormat="1" ht="15.75">
      <c r="O13" s="29">
        <v>38</v>
      </c>
    </row>
    <row r="14" s="22" customFormat="1" ht="15.75"/>
  </sheetData>
  <mergeCells count="9">
    <mergeCell ref="A1:O1"/>
    <mergeCell ref="N2:O2"/>
    <mergeCell ref="H2:I2"/>
    <mergeCell ref="J2:K2"/>
    <mergeCell ref="L2:M2"/>
    <mergeCell ref="A2:A3"/>
    <mergeCell ref="B2:C2"/>
    <mergeCell ref="D2:E2"/>
    <mergeCell ref="F2:G2"/>
  </mergeCells>
  <printOptions/>
  <pageMargins left="0" right="0" top="0"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81"/>
  <sheetViews>
    <sheetView workbookViewId="0" topLeftCell="A269">
      <selection activeCell="J288" sqref="J288"/>
    </sheetView>
  </sheetViews>
  <sheetFormatPr defaultColWidth="9.140625" defaultRowHeight="12.75"/>
  <cols>
    <col min="1" max="1" width="38.8515625" style="53" customWidth="1"/>
    <col min="2" max="2" width="13.140625" style="53" customWidth="1"/>
    <col min="3" max="4" width="11.421875" style="53" customWidth="1"/>
    <col min="5" max="5" width="11.7109375" style="53" customWidth="1"/>
    <col min="6" max="16384" width="9.140625" style="53" customWidth="1"/>
  </cols>
  <sheetData>
    <row r="1" spans="1:5" ht="18.75">
      <c r="A1" s="214" t="s">
        <v>29</v>
      </c>
      <c r="B1" s="214"/>
      <c r="C1" s="214"/>
      <c r="D1" s="214"/>
      <c r="E1" s="214"/>
    </row>
    <row r="2" spans="1:5" ht="20.25" customHeight="1">
      <c r="A2" s="1" t="s">
        <v>777</v>
      </c>
      <c r="B2" s="1">
        <v>2005</v>
      </c>
      <c r="C2" s="1">
        <v>2006</v>
      </c>
      <c r="D2" s="1">
        <v>2007</v>
      </c>
      <c r="E2" s="1">
        <v>2008</v>
      </c>
    </row>
    <row r="3" spans="1:5" ht="21" customHeight="1">
      <c r="A3" s="5" t="s">
        <v>30</v>
      </c>
      <c r="B3" s="1">
        <v>89.7</v>
      </c>
      <c r="C3" s="1">
        <v>89.3</v>
      </c>
      <c r="D3" s="1">
        <v>90.8</v>
      </c>
      <c r="E3" s="1">
        <v>86.9</v>
      </c>
    </row>
    <row r="4" spans="1:5" ht="21.75" customHeight="1">
      <c r="A4" s="5" t="s">
        <v>31</v>
      </c>
      <c r="B4" s="1" t="s">
        <v>32</v>
      </c>
      <c r="C4" s="1" t="s">
        <v>33</v>
      </c>
      <c r="D4" s="1">
        <v>20</v>
      </c>
      <c r="E4" s="1">
        <v>19.2</v>
      </c>
    </row>
    <row r="5" spans="1:5" ht="16.5" customHeight="1">
      <c r="A5" s="5" t="s">
        <v>34</v>
      </c>
      <c r="B5" s="1" t="s">
        <v>35</v>
      </c>
      <c r="C5" s="1" t="s">
        <v>36</v>
      </c>
      <c r="D5" s="1">
        <v>70.8</v>
      </c>
      <c r="E5" s="1">
        <v>67.7</v>
      </c>
    </row>
    <row r="6" spans="1:5" ht="18" customHeight="1">
      <c r="A6" s="5" t="s">
        <v>37</v>
      </c>
      <c r="B6" s="1" t="s">
        <v>39</v>
      </c>
      <c r="C6" s="1" t="s">
        <v>1310</v>
      </c>
      <c r="D6" s="1">
        <v>52</v>
      </c>
      <c r="E6" s="1">
        <v>44.2</v>
      </c>
    </row>
    <row r="7" spans="1:5" ht="19.5" customHeight="1">
      <c r="A7" s="5" t="s">
        <v>40</v>
      </c>
      <c r="B7" s="1" t="s">
        <v>1098</v>
      </c>
      <c r="C7" s="1" t="s">
        <v>1093</v>
      </c>
      <c r="D7" s="1">
        <v>18.8</v>
      </c>
      <c r="E7" s="1">
        <v>23.5</v>
      </c>
    </row>
    <row r="8" spans="1:5" ht="14.25" customHeight="1">
      <c r="A8" s="5" t="s">
        <v>41</v>
      </c>
      <c r="B8" s="1"/>
      <c r="C8" s="1"/>
      <c r="D8" s="1"/>
      <c r="E8" s="1"/>
    </row>
    <row r="9" spans="1:5" ht="15.75">
      <c r="A9" s="5" t="s">
        <v>42</v>
      </c>
      <c r="B9" s="1" t="s">
        <v>43</v>
      </c>
      <c r="C9" s="1" t="s">
        <v>44</v>
      </c>
      <c r="D9" s="1">
        <v>449775</v>
      </c>
      <c r="E9" s="1">
        <v>409116</v>
      </c>
    </row>
    <row r="10" spans="1:5" ht="19.5" customHeight="1">
      <c r="A10" s="5" t="s">
        <v>45</v>
      </c>
      <c r="B10" s="1" t="s">
        <v>46</v>
      </c>
      <c r="C10" s="1" t="s">
        <v>47</v>
      </c>
      <c r="D10" s="1">
        <v>436.8</v>
      </c>
      <c r="E10" s="1">
        <v>397.7</v>
      </c>
    </row>
    <row r="11" spans="1:5" ht="12" customHeight="1">
      <c r="A11" s="5" t="s">
        <v>48</v>
      </c>
      <c r="B11" s="1"/>
      <c r="C11" s="1"/>
      <c r="D11" s="1"/>
      <c r="E11" s="1"/>
    </row>
    <row r="12" spans="1:5" ht="15.75">
      <c r="A12" s="5" t="s">
        <v>49</v>
      </c>
      <c r="B12" s="1" t="s">
        <v>50</v>
      </c>
      <c r="C12" s="1" t="s">
        <v>51</v>
      </c>
      <c r="D12" s="1">
        <v>67646</v>
      </c>
      <c r="E12" s="1">
        <v>63280</v>
      </c>
    </row>
    <row r="13" spans="1:5" ht="15.75">
      <c r="A13" s="5" t="s">
        <v>52</v>
      </c>
      <c r="B13" s="1">
        <v>14.1</v>
      </c>
      <c r="C13" s="1">
        <v>14.8</v>
      </c>
      <c r="D13" s="1">
        <v>15</v>
      </c>
      <c r="E13" s="1">
        <v>15.5</v>
      </c>
    </row>
    <row r="14" spans="1:5" ht="30.75" customHeight="1">
      <c r="A14" s="20" t="s">
        <v>53</v>
      </c>
      <c r="B14" s="1">
        <v>15.2</v>
      </c>
      <c r="C14" s="1">
        <v>14.3</v>
      </c>
      <c r="D14" s="1">
        <v>13.5</v>
      </c>
      <c r="E14" s="1">
        <v>14.6</v>
      </c>
    </row>
    <row r="15" spans="1:5" ht="14.25" customHeight="1">
      <c r="A15" s="5" t="s">
        <v>54</v>
      </c>
      <c r="B15" s="1"/>
      <c r="C15" s="1"/>
      <c r="D15" s="1"/>
      <c r="E15" s="1"/>
    </row>
    <row r="16" spans="1:5" ht="15.75">
      <c r="A16" s="5" t="s">
        <v>49</v>
      </c>
      <c r="B16" s="1" t="s">
        <v>55</v>
      </c>
      <c r="C16" s="1" t="s">
        <v>56</v>
      </c>
      <c r="D16" s="1">
        <v>16170</v>
      </c>
      <c r="E16" s="1">
        <v>15299</v>
      </c>
    </row>
    <row r="17" spans="1:5" ht="15.75">
      <c r="A17" s="5" t="s">
        <v>52</v>
      </c>
      <c r="B17" s="1">
        <v>2.3</v>
      </c>
      <c r="C17" s="1">
        <v>2.9</v>
      </c>
      <c r="D17" s="1">
        <v>3.6</v>
      </c>
      <c r="E17" s="1">
        <v>3.9</v>
      </c>
    </row>
    <row r="18" spans="1:5" ht="33.75" customHeight="1">
      <c r="A18" s="5" t="s">
        <v>57</v>
      </c>
      <c r="B18" s="1">
        <v>5.3</v>
      </c>
      <c r="C18" s="1">
        <v>8.3</v>
      </c>
      <c r="D18" s="1">
        <v>11.4</v>
      </c>
      <c r="E18" s="1">
        <v>18.3</v>
      </c>
    </row>
    <row r="19" spans="1:5" ht="33" customHeight="1">
      <c r="A19" s="5" t="s">
        <v>58</v>
      </c>
      <c r="B19" s="1" t="s">
        <v>59</v>
      </c>
      <c r="C19" s="1" t="s">
        <v>60</v>
      </c>
      <c r="D19" s="1">
        <v>9008</v>
      </c>
      <c r="E19" s="1">
        <v>12557</v>
      </c>
    </row>
    <row r="20" spans="1:5" ht="15.75">
      <c r="A20" s="5" t="s">
        <v>52</v>
      </c>
      <c r="B20" s="1">
        <v>1.6</v>
      </c>
      <c r="C20" s="1">
        <v>1.6</v>
      </c>
      <c r="D20" s="1">
        <v>2</v>
      </c>
      <c r="E20" s="1">
        <v>3.1</v>
      </c>
    </row>
    <row r="21" spans="1:5" ht="18" customHeight="1">
      <c r="A21" s="5" t="s">
        <v>61</v>
      </c>
      <c r="B21" s="1">
        <v>1.5</v>
      </c>
      <c r="C21" s="1">
        <v>1.4</v>
      </c>
      <c r="D21" s="1">
        <v>1.9</v>
      </c>
      <c r="E21" s="1">
        <v>3</v>
      </c>
    </row>
    <row r="22" spans="1:5" ht="16.5" customHeight="1">
      <c r="A22" s="5" t="s">
        <v>62</v>
      </c>
      <c r="B22" s="1">
        <v>0.1</v>
      </c>
      <c r="C22" s="1">
        <v>0.02</v>
      </c>
      <c r="D22" s="1">
        <v>0.02</v>
      </c>
      <c r="E22" s="1">
        <v>0.03</v>
      </c>
    </row>
    <row r="23" spans="1:5" ht="15.75" customHeight="1">
      <c r="A23" s="5" t="s">
        <v>63</v>
      </c>
      <c r="B23" s="1">
        <v>0.004</v>
      </c>
      <c r="C23" s="1">
        <v>0</v>
      </c>
      <c r="D23" s="1">
        <v>0</v>
      </c>
      <c r="E23" s="1">
        <v>0</v>
      </c>
    </row>
    <row r="24" spans="1:5" ht="30" customHeight="1">
      <c r="A24" s="5" t="s">
        <v>64</v>
      </c>
      <c r="B24" s="1" t="s">
        <v>65</v>
      </c>
      <c r="C24" s="1" t="s">
        <v>66</v>
      </c>
      <c r="D24" s="1">
        <v>106295</v>
      </c>
      <c r="E24" s="1">
        <v>105377</v>
      </c>
    </row>
    <row r="25" spans="1:5" ht="15.75">
      <c r="A25" s="5" t="s">
        <v>52</v>
      </c>
      <c r="B25" s="1">
        <v>25</v>
      </c>
      <c r="C25" s="1">
        <v>24</v>
      </c>
      <c r="D25" s="1">
        <v>25.6</v>
      </c>
      <c r="E25" s="1">
        <v>28.1</v>
      </c>
    </row>
    <row r="26" spans="1:5" ht="33" customHeight="1">
      <c r="A26" s="5" t="s">
        <v>67</v>
      </c>
      <c r="B26" s="1" t="s">
        <v>68</v>
      </c>
      <c r="C26" s="1" t="s">
        <v>69</v>
      </c>
      <c r="D26" s="1">
        <v>37446</v>
      </c>
      <c r="E26" s="1">
        <v>41009</v>
      </c>
    </row>
    <row r="27" spans="1:5" ht="15.75">
      <c r="A27" s="5" t="s">
        <v>52</v>
      </c>
      <c r="B27" s="1">
        <v>37.9</v>
      </c>
      <c r="C27" s="1">
        <v>42.9</v>
      </c>
      <c r="D27" s="1">
        <v>35.2</v>
      </c>
      <c r="E27" s="1">
        <v>38.9</v>
      </c>
    </row>
    <row r="28" spans="1:5" ht="18" customHeight="1">
      <c r="A28" s="5" t="s">
        <v>70</v>
      </c>
      <c r="B28" s="1"/>
      <c r="C28" s="1"/>
      <c r="D28" s="1"/>
      <c r="E28" s="1"/>
    </row>
    <row r="29" spans="1:5" ht="21.75" customHeight="1">
      <c r="A29" s="5" t="s">
        <v>71</v>
      </c>
      <c r="B29" s="1" t="s">
        <v>72</v>
      </c>
      <c r="C29" s="1" t="s">
        <v>73</v>
      </c>
      <c r="D29" s="1">
        <v>55</v>
      </c>
      <c r="E29" s="1">
        <v>58.4</v>
      </c>
    </row>
    <row r="30" spans="1:5" ht="20.25" customHeight="1">
      <c r="A30" s="5" t="s">
        <v>74</v>
      </c>
      <c r="B30" s="1" t="s">
        <v>75</v>
      </c>
      <c r="C30" s="1" t="s">
        <v>75</v>
      </c>
      <c r="D30" s="1">
        <v>30.6</v>
      </c>
      <c r="E30" s="1">
        <v>36.5</v>
      </c>
    </row>
    <row r="31" spans="1:5" ht="27.75" customHeight="1">
      <c r="A31" s="5" t="s">
        <v>76</v>
      </c>
      <c r="B31" s="1" t="s">
        <v>1109</v>
      </c>
      <c r="C31" s="1" t="s">
        <v>1109</v>
      </c>
      <c r="D31" s="1">
        <v>1.3</v>
      </c>
      <c r="E31" s="1">
        <v>1.3</v>
      </c>
    </row>
    <row r="32" spans="1:5" ht="33" customHeight="1">
      <c r="A32" s="5" t="s">
        <v>77</v>
      </c>
      <c r="B32" s="1" t="s">
        <v>78</v>
      </c>
      <c r="C32" s="1" t="s">
        <v>79</v>
      </c>
      <c r="D32" s="1">
        <v>179</v>
      </c>
      <c r="E32" s="1">
        <v>220</v>
      </c>
    </row>
    <row r="33" spans="1:5" ht="15.75">
      <c r="A33" s="5" t="s">
        <v>52</v>
      </c>
      <c r="B33" s="1">
        <v>0.05</v>
      </c>
      <c r="C33" s="1">
        <v>0.04</v>
      </c>
      <c r="D33" s="1">
        <v>0.04</v>
      </c>
      <c r="E33" s="1">
        <v>0.05</v>
      </c>
    </row>
    <row r="34" spans="1:5" ht="33.75" customHeight="1">
      <c r="A34" s="5" t="s">
        <v>80</v>
      </c>
      <c r="B34" s="1">
        <v>85</v>
      </c>
      <c r="C34" s="1">
        <v>88.7</v>
      </c>
      <c r="D34" s="1">
        <v>89.9</v>
      </c>
      <c r="E34" s="1">
        <v>90</v>
      </c>
    </row>
    <row r="35" spans="1:5" ht="15.75">
      <c r="A35" s="6"/>
      <c r="E35" s="41">
        <v>34</v>
      </c>
    </row>
    <row r="36" spans="1:5" ht="15.75" customHeight="1">
      <c r="A36" s="215" t="s">
        <v>81</v>
      </c>
      <c r="B36" s="215"/>
      <c r="C36" s="215"/>
      <c r="D36" s="215"/>
      <c r="E36" s="215"/>
    </row>
    <row r="37" spans="1:5" ht="16.5" customHeight="1">
      <c r="A37" s="216"/>
      <c r="B37" s="216"/>
      <c r="C37" s="216"/>
      <c r="D37" s="216"/>
      <c r="E37" s="216"/>
    </row>
    <row r="38" spans="1:5" ht="15.75">
      <c r="A38" s="1" t="s">
        <v>1243</v>
      </c>
      <c r="B38" s="1">
        <v>2005</v>
      </c>
      <c r="C38" s="1">
        <v>2006</v>
      </c>
      <c r="D38" s="1">
        <v>2007</v>
      </c>
      <c r="E38" s="1">
        <v>2008</v>
      </c>
    </row>
    <row r="39" spans="1:5" ht="26.25" customHeight="1">
      <c r="A39" s="1" t="s">
        <v>82</v>
      </c>
      <c r="B39" s="1">
        <v>256509</v>
      </c>
      <c r="C39" s="1">
        <v>256917</v>
      </c>
      <c r="D39" s="1">
        <v>231099</v>
      </c>
      <c r="E39" s="1">
        <v>228728</v>
      </c>
    </row>
    <row r="40" spans="1:5" ht="15.75">
      <c r="A40" s="14" t="s">
        <v>83</v>
      </c>
      <c r="B40" s="1">
        <v>23730.8</v>
      </c>
      <c r="C40" s="1">
        <v>24622.4</v>
      </c>
      <c r="D40" s="1">
        <v>22441.8</v>
      </c>
      <c r="E40" s="1">
        <v>22211.6</v>
      </c>
    </row>
    <row r="41" spans="1:5" ht="15.75">
      <c r="A41" s="14" t="s">
        <v>84</v>
      </c>
      <c r="B41" s="1">
        <v>4245</v>
      </c>
      <c r="C41" s="1">
        <v>4630</v>
      </c>
      <c r="D41" s="1">
        <v>4760</v>
      </c>
      <c r="E41" s="1">
        <v>5461</v>
      </c>
    </row>
    <row r="42" spans="1:5" ht="15.75">
      <c r="A42" s="14" t="s">
        <v>83</v>
      </c>
      <c r="B42" s="1">
        <v>322.1</v>
      </c>
      <c r="C42" s="1">
        <v>443.7</v>
      </c>
      <c r="D42" s="1">
        <v>462.2</v>
      </c>
      <c r="E42" s="1">
        <v>530.3</v>
      </c>
    </row>
    <row r="43" spans="1:5" ht="15.75">
      <c r="A43" s="14" t="s">
        <v>85</v>
      </c>
      <c r="B43" s="1">
        <v>605</v>
      </c>
      <c r="C43" s="1">
        <v>522</v>
      </c>
      <c r="D43" s="1">
        <v>415</v>
      </c>
      <c r="E43" s="1">
        <v>893</v>
      </c>
    </row>
    <row r="44" spans="1:5" ht="15.75">
      <c r="A44" s="14" t="s">
        <v>83</v>
      </c>
      <c r="B44" s="1">
        <v>55.9</v>
      </c>
      <c r="C44" s="1">
        <v>50</v>
      </c>
      <c r="D44" s="1">
        <v>40.3</v>
      </c>
      <c r="E44" s="1">
        <v>86.7</v>
      </c>
    </row>
    <row r="45" spans="1:5" ht="15.75">
      <c r="A45" s="14" t="s">
        <v>86</v>
      </c>
      <c r="B45" s="1">
        <v>741</v>
      </c>
      <c r="C45" s="1">
        <v>847</v>
      </c>
      <c r="D45" s="1">
        <v>1170</v>
      </c>
      <c r="E45" s="1">
        <v>1033</v>
      </c>
    </row>
    <row r="46" spans="1:5" ht="15.75">
      <c r="A46" s="14" t="s">
        <v>83</v>
      </c>
      <c r="B46" s="1">
        <v>68.6</v>
      </c>
      <c r="C46" s="1">
        <v>81.2</v>
      </c>
      <c r="D46" s="1">
        <v>113.6</v>
      </c>
      <c r="E46" s="1">
        <v>100.3</v>
      </c>
    </row>
    <row r="47" spans="1:5" ht="15.75">
      <c r="A47" s="14" t="s">
        <v>87</v>
      </c>
      <c r="B47" s="1">
        <v>493</v>
      </c>
      <c r="C47" s="1">
        <v>271</v>
      </c>
      <c r="D47" s="1">
        <v>165</v>
      </c>
      <c r="E47" s="1">
        <v>91</v>
      </c>
    </row>
    <row r="48" spans="1:5" ht="15.75">
      <c r="A48" s="14" t="s">
        <v>83</v>
      </c>
      <c r="B48" s="1">
        <v>45.6</v>
      </c>
      <c r="C48" s="1">
        <v>26</v>
      </c>
      <c r="D48" s="1">
        <v>16</v>
      </c>
      <c r="E48" s="1">
        <v>8.84</v>
      </c>
    </row>
    <row r="49" spans="1:5" ht="15.75">
      <c r="A49" s="14" t="s">
        <v>88</v>
      </c>
      <c r="B49" s="1">
        <v>1</v>
      </c>
      <c r="C49" s="1">
        <v>1</v>
      </c>
      <c r="D49" s="1">
        <v>4</v>
      </c>
      <c r="E49" s="1">
        <v>1</v>
      </c>
    </row>
    <row r="50" spans="1:5" ht="15.75">
      <c r="A50" s="14" t="s">
        <v>83</v>
      </c>
      <c r="B50" s="1">
        <v>0.09</v>
      </c>
      <c r="C50" s="1">
        <v>0.1</v>
      </c>
      <c r="D50" s="1">
        <v>0.4</v>
      </c>
      <c r="E50" s="1">
        <v>0.1</v>
      </c>
    </row>
    <row r="51" spans="1:5" ht="15.75">
      <c r="A51" s="14" t="s">
        <v>89</v>
      </c>
      <c r="B51" s="1">
        <v>1226</v>
      </c>
      <c r="C51" s="1">
        <v>1452</v>
      </c>
      <c r="D51" s="1">
        <v>486</v>
      </c>
      <c r="E51" s="1">
        <v>1263</v>
      </c>
    </row>
    <row r="52" spans="1:5" ht="15.75">
      <c r="A52" s="14" t="s">
        <v>83</v>
      </c>
      <c r="B52" s="1">
        <v>113.4</v>
      </c>
      <c r="C52" s="1">
        <v>139.2</v>
      </c>
      <c r="D52" s="1">
        <v>47.2</v>
      </c>
      <c r="E52" s="1">
        <v>122.6</v>
      </c>
    </row>
    <row r="53" spans="1:5" ht="15.75">
      <c r="A53" s="14" t="s">
        <v>90</v>
      </c>
      <c r="B53" s="1">
        <v>4505</v>
      </c>
      <c r="C53" s="1">
        <v>78</v>
      </c>
      <c r="D53" s="1">
        <v>11</v>
      </c>
      <c r="E53" s="1">
        <v>9</v>
      </c>
    </row>
    <row r="54" spans="1:5" ht="15.75">
      <c r="A54" s="14" t="s">
        <v>83</v>
      </c>
      <c r="B54" s="1">
        <v>389</v>
      </c>
      <c r="C54" s="1">
        <v>7.5</v>
      </c>
      <c r="D54" s="1">
        <v>1.07</v>
      </c>
      <c r="E54" s="1">
        <v>0.87</v>
      </c>
    </row>
    <row r="55" spans="1:5" ht="15.75">
      <c r="A55" s="54" t="s">
        <v>91</v>
      </c>
      <c r="B55" s="51">
        <v>128787</v>
      </c>
      <c r="C55" s="51">
        <v>236174</v>
      </c>
      <c r="D55" s="51">
        <v>209116</v>
      </c>
      <c r="E55" s="51">
        <v>208476</v>
      </c>
    </row>
    <row r="56" spans="1:5" ht="15.75">
      <c r="A56" s="54" t="s">
        <v>83</v>
      </c>
      <c r="B56" s="51">
        <v>11914.6</v>
      </c>
      <c r="C56" s="51">
        <v>22634.5</v>
      </c>
      <c r="D56" s="51">
        <v>20306.5</v>
      </c>
      <c r="E56" s="51">
        <v>20244.9</v>
      </c>
    </row>
    <row r="57" spans="1:5" ht="15.75">
      <c r="A57" s="54" t="s">
        <v>92</v>
      </c>
      <c r="B57" s="51">
        <v>129211</v>
      </c>
      <c r="C57" s="51">
        <v>236236</v>
      </c>
      <c r="D57" s="51">
        <v>209893</v>
      </c>
      <c r="E57" s="51">
        <v>208731</v>
      </c>
    </row>
    <row r="58" spans="1:5" ht="15.75">
      <c r="A58" s="54" t="s">
        <v>83</v>
      </c>
      <c r="B58" s="51">
        <v>11953.9</v>
      </c>
      <c r="C58" s="51">
        <v>22640.4</v>
      </c>
      <c r="D58" s="51">
        <v>20381.9</v>
      </c>
      <c r="E58" s="51">
        <v>20269.7</v>
      </c>
    </row>
    <row r="83" ht="15.75">
      <c r="E83" s="41">
        <v>11</v>
      </c>
    </row>
    <row r="84" ht="15.75">
      <c r="E84" s="42"/>
    </row>
    <row r="87" spans="1:5" ht="18.75">
      <c r="A87" s="217" t="s">
        <v>93</v>
      </c>
      <c r="B87" s="217"/>
      <c r="C87" s="217"/>
      <c r="D87" s="217"/>
      <c r="E87" s="217"/>
    </row>
    <row r="88" ht="16.5" thickBot="1">
      <c r="A88" s="41"/>
    </row>
    <row r="89" spans="1:5" ht="16.5" thickBot="1">
      <c r="A89" s="7" t="s">
        <v>777</v>
      </c>
      <c r="B89" s="8">
        <v>2005</v>
      </c>
      <c r="C89" s="8">
        <v>2006</v>
      </c>
      <c r="D89" s="8">
        <v>2007</v>
      </c>
      <c r="E89" s="8">
        <v>2008</v>
      </c>
    </row>
    <row r="90" spans="1:5" ht="32.25" thickBot="1">
      <c r="A90" s="55" t="s">
        <v>94</v>
      </c>
      <c r="B90" s="9"/>
      <c r="C90" s="9"/>
      <c r="D90" s="9"/>
      <c r="E90" s="9"/>
    </row>
    <row r="91" spans="1:5" ht="16.5" thickBot="1">
      <c r="A91" s="55" t="s">
        <v>95</v>
      </c>
      <c r="B91" s="9">
        <v>139078</v>
      </c>
      <c r="C91" s="9">
        <v>121509</v>
      </c>
      <c r="D91" s="9">
        <v>134391</v>
      </c>
      <c r="E91" s="9">
        <v>116535</v>
      </c>
    </row>
    <row r="92" spans="1:5" ht="16.5" thickBot="1">
      <c r="A92" s="55" t="s">
        <v>96</v>
      </c>
      <c r="B92" s="9" t="s">
        <v>97</v>
      </c>
      <c r="C92" s="9" t="s">
        <v>98</v>
      </c>
      <c r="D92" s="9">
        <v>134122</v>
      </c>
      <c r="E92" s="9">
        <v>116418</v>
      </c>
    </row>
    <row r="93" spans="1:5" ht="16.5" thickBot="1">
      <c r="A93" s="55" t="s">
        <v>99</v>
      </c>
      <c r="B93" s="9">
        <v>99.8</v>
      </c>
      <c r="C93" s="9">
        <v>99.8</v>
      </c>
      <c r="D93" s="9">
        <v>99.8</v>
      </c>
      <c r="E93" s="9">
        <v>99.9</v>
      </c>
    </row>
    <row r="94" spans="1:5" ht="16.5" thickBot="1">
      <c r="A94" s="55" t="s">
        <v>100</v>
      </c>
      <c r="B94" s="9" t="s">
        <v>101</v>
      </c>
      <c r="C94" s="9" t="s">
        <v>102</v>
      </c>
      <c r="D94" s="9">
        <v>35</v>
      </c>
      <c r="E94" s="9">
        <v>27</v>
      </c>
    </row>
    <row r="95" spans="1:5" ht="16.5" thickBot="1">
      <c r="A95" s="55" t="s">
        <v>103</v>
      </c>
      <c r="B95" s="9"/>
      <c r="C95" s="9"/>
      <c r="D95" s="9"/>
      <c r="E95" s="9"/>
    </row>
    <row r="96" spans="1:5" ht="16.5" thickBot="1">
      <c r="A96" s="55" t="s">
        <v>104</v>
      </c>
      <c r="B96" s="9" t="s">
        <v>105</v>
      </c>
      <c r="C96" s="9" t="s">
        <v>106</v>
      </c>
      <c r="D96" s="9">
        <v>12948</v>
      </c>
      <c r="E96" s="9">
        <v>13951</v>
      </c>
    </row>
    <row r="97" spans="1:5" ht="16.5" thickBot="1">
      <c r="A97" s="55" t="s">
        <v>107</v>
      </c>
      <c r="B97" s="9" t="s">
        <v>105</v>
      </c>
      <c r="C97" s="9" t="s">
        <v>106</v>
      </c>
      <c r="D97" s="9">
        <v>12819</v>
      </c>
      <c r="E97" s="9">
        <v>13951</v>
      </c>
    </row>
    <row r="98" spans="1:5" ht="16.5" thickBot="1">
      <c r="A98" s="55" t="s">
        <v>99</v>
      </c>
      <c r="B98" s="9">
        <v>99.7</v>
      </c>
      <c r="C98" s="9">
        <v>100</v>
      </c>
      <c r="D98" s="9">
        <v>99</v>
      </c>
      <c r="E98" s="9">
        <v>100</v>
      </c>
    </row>
    <row r="99" spans="1:5" ht="16.5" thickBot="1">
      <c r="A99" s="55" t="s">
        <v>100</v>
      </c>
      <c r="B99" s="9" t="s">
        <v>108</v>
      </c>
      <c r="C99" s="9" t="s">
        <v>108</v>
      </c>
      <c r="D99" s="9">
        <v>32</v>
      </c>
      <c r="E99" s="9">
        <v>35</v>
      </c>
    </row>
    <row r="100" spans="1:5" ht="16.5" thickBot="1">
      <c r="A100" s="55" t="s">
        <v>109</v>
      </c>
      <c r="B100" s="9"/>
      <c r="C100" s="9"/>
      <c r="D100" s="9"/>
      <c r="E100" s="9"/>
    </row>
    <row r="101" spans="1:5" ht="16.5" thickBot="1">
      <c r="A101" s="55" t="s">
        <v>110</v>
      </c>
      <c r="B101" s="9" t="s">
        <v>111</v>
      </c>
      <c r="C101" s="9" t="s">
        <v>112</v>
      </c>
      <c r="D101" s="9">
        <v>538</v>
      </c>
      <c r="E101" s="9">
        <v>393</v>
      </c>
    </row>
    <row r="102" spans="1:5" ht="16.5" thickBot="1">
      <c r="A102" s="55" t="s">
        <v>113</v>
      </c>
      <c r="B102" s="9" t="s">
        <v>114</v>
      </c>
      <c r="C102" s="9" t="s">
        <v>115</v>
      </c>
      <c r="D102" s="9">
        <v>52.2</v>
      </c>
      <c r="E102" s="9">
        <v>38.2</v>
      </c>
    </row>
    <row r="103" spans="1:5" ht="16.5" thickBot="1">
      <c r="A103" s="55" t="s">
        <v>116</v>
      </c>
      <c r="B103" s="9" t="s">
        <v>117</v>
      </c>
      <c r="C103" s="9" t="s">
        <v>118</v>
      </c>
      <c r="D103" s="9">
        <v>60.4</v>
      </c>
      <c r="E103" s="9">
        <v>67.9</v>
      </c>
    </row>
    <row r="104" spans="1:5" ht="16.5" thickBot="1">
      <c r="A104" s="55" t="s">
        <v>119</v>
      </c>
      <c r="B104" s="9" t="s">
        <v>120</v>
      </c>
      <c r="C104" s="9" t="s">
        <v>121</v>
      </c>
      <c r="D104" s="9">
        <v>655</v>
      </c>
      <c r="E104" s="9">
        <v>527</v>
      </c>
    </row>
    <row r="105" spans="1:5" ht="16.5" thickBot="1">
      <c r="A105" s="55" t="s">
        <v>122</v>
      </c>
      <c r="B105" s="9" t="s">
        <v>123</v>
      </c>
      <c r="C105" s="9" t="s">
        <v>124</v>
      </c>
      <c r="D105" s="9">
        <v>63.6</v>
      </c>
      <c r="E105" s="9">
        <v>51.2</v>
      </c>
    </row>
    <row r="106" spans="1:5" ht="16.5" thickBot="1">
      <c r="A106" s="55" t="s">
        <v>116</v>
      </c>
      <c r="B106" s="9" t="s">
        <v>125</v>
      </c>
      <c r="C106" s="9" t="s">
        <v>126</v>
      </c>
      <c r="D106" s="9">
        <v>15</v>
      </c>
      <c r="E106" s="9">
        <v>16.1</v>
      </c>
    </row>
    <row r="107" spans="1:5" ht="32.25" thickBot="1">
      <c r="A107" s="55" t="s">
        <v>127</v>
      </c>
      <c r="B107" s="9" t="s">
        <v>129</v>
      </c>
      <c r="C107" s="9" t="s">
        <v>130</v>
      </c>
      <c r="D107" s="9">
        <v>355</v>
      </c>
      <c r="E107" s="9">
        <v>420</v>
      </c>
    </row>
    <row r="108" spans="1:5" ht="16.5" thickBot="1">
      <c r="A108" s="55" t="s">
        <v>113</v>
      </c>
      <c r="B108" s="9" t="s">
        <v>131</v>
      </c>
      <c r="C108" s="9" t="s">
        <v>132</v>
      </c>
      <c r="D108" s="9">
        <v>34.5</v>
      </c>
      <c r="E108" s="9">
        <v>40.8</v>
      </c>
    </row>
    <row r="109" spans="1:5" ht="16.5" thickBot="1">
      <c r="A109" s="55" t="s">
        <v>133</v>
      </c>
      <c r="B109" s="9" t="s">
        <v>134</v>
      </c>
      <c r="C109" s="9" t="s">
        <v>135</v>
      </c>
      <c r="D109" s="9">
        <v>443</v>
      </c>
      <c r="E109" s="9">
        <v>421</v>
      </c>
    </row>
    <row r="110" spans="1:5" ht="16.5" thickBot="1">
      <c r="A110" s="55" t="s">
        <v>113</v>
      </c>
      <c r="B110" s="9" t="s">
        <v>136</v>
      </c>
      <c r="C110" s="9" t="s">
        <v>137</v>
      </c>
      <c r="D110" s="9">
        <v>43</v>
      </c>
      <c r="E110" s="9">
        <v>40.9</v>
      </c>
    </row>
    <row r="130" ht="15.75">
      <c r="E130" s="41">
        <v>39</v>
      </c>
    </row>
    <row r="133" ht="15.75">
      <c r="A133" s="41"/>
    </row>
    <row r="134" spans="1:5" ht="18.75">
      <c r="A134" s="217" t="s">
        <v>138</v>
      </c>
      <c r="B134" s="217"/>
      <c r="C134" s="217"/>
      <c r="D134" s="217"/>
      <c r="E134" s="217"/>
    </row>
    <row r="135" spans="1:5" ht="15.75">
      <c r="A135" s="1" t="s">
        <v>777</v>
      </c>
      <c r="B135" s="1">
        <v>2005</v>
      </c>
      <c r="C135" s="1">
        <v>2006</v>
      </c>
      <c r="D135" s="1">
        <v>2007</v>
      </c>
      <c r="E135" s="1">
        <v>2008</v>
      </c>
    </row>
    <row r="136" spans="1:5" ht="31.5">
      <c r="A136" s="14" t="s">
        <v>139</v>
      </c>
      <c r="B136" s="1">
        <v>1.3</v>
      </c>
      <c r="C136" s="1">
        <v>1.1</v>
      </c>
      <c r="D136" s="1">
        <v>1.08</v>
      </c>
      <c r="E136" s="1">
        <v>1.06</v>
      </c>
    </row>
    <row r="137" spans="1:5" ht="31.5">
      <c r="A137" s="14" t="s">
        <v>140</v>
      </c>
      <c r="B137" s="1">
        <v>213565</v>
      </c>
      <c r="C137" s="1">
        <v>173492</v>
      </c>
      <c r="D137" s="1">
        <v>153784</v>
      </c>
      <c r="E137" s="1">
        <v>152596</v>
      </c>
    </row>
    <row r="138" spans="1:5" ht="15.75">
      <c r="A138" s="14" t="s">
        <v>141</v>
      </c>
      <c r="B138" s="1" t="s">
        <v>142</v>
      </c>
      <c r="C138" s="1" t="s">
        <v>143</v>
      </c>
      <c r="D138" s="1">
        <v>111583</v>
      </c>
      <c r="E138" s="1">
        <v>97521</v>
      </c>
    </row>
    <row r="139" spans="1:5" ht="15.75">
      <c r="A139" s="14" t="s">
        <v>144</v>
      </c>
      <c r="B139" s="1" t="s">
        <v>145</v>
      </c>
      <c r="C139" s="1" t="s">
        <v>146</v>
      </c>
      <c r="D139" s="1">
        <v>72180</v>
      </c>
      <c r="E139" s="1">
        <v>68435</v>
      </c>
    </row>
    <row r="140" spans="1:5" ht="15.75">
      <c r="A140" s="1" t="s">
        <v>147</v>
      </c>
      <c r="B140" s="1" t="s">
        <v>148</v>
      </c>
      <c r="C140" s="1" t="s">
        <v>149</v>
      </c>
      <c r="D140" s="1">
        <v>47</v>
      </c>
      <c r="E140" s="1">
        <v>45</v>
      </c>
    </row>
    <row r="141" spans="1:5" ht="15.75">
      <c r="A141" s="14" t="s">
        <v>150</v>
      </c>
      <c r="B141" s="1" t="s">
        <v>151</v>
      </c>
      <c r="C141" s="1" t="s">
        <v>152</v>
      </c>
      <c r="D141" s="1">
        <v>47969</v>
      </c>
      <c r="E141" s="1">
        <v>44214</v>
      </c>
    </row>
    <row r="142" spans="1:5" ht="15.75">
      <c r="A142" s="1" t="s">
        <v>15</v>
      </c>
      <c r="B142" s="1" t="s">
        <v>153</v>
      </c>
      <c r="C142" s="1" t="s">
        <v>154</v>
      </c>
      <c r="D142" s="1">
        <v>43</v>
      </c>
      <c r="E142" s="1">
        <v>45</v>
      </c>
    </row>
    <row r="143" spans="1:5" ht="31.5">
      <c r="A143" s="14" t="s">
        <v>155</v>
      </c>
      <c r="B143" s="1" t="s">
        <v>156</v>
      </c>
      <c r="C143" s="1" t="s">
        <v>157</v>
      </c>
      <c r="D143" s="1">
        <v>64037</v>
      </c>
      <c r="E143" s="1">
        <v>59668</v>
      </c>
    </row>
    <row r="144" spans="1:5" ht="15.75">
      <c r="A144" s="1" t="s">
        <v>158</v>
      </c>
      <c r="B144" s="1" t="s">
        <v>160</v>
      </c>
      <c r="C144" s="1" t="s">
        <v>161</v>
      </c>
      <c r="D144" s="1">
        <v>88.7</v>
      </c>
      <c r="E144" s="1">
        <v>87</v>
      </c>
    </row>
    <row r="145" spans="1:5" ht="15.75">
      <c r="A145" s="14" t="s">
        <v>162</v>
      </c>
      <c r="B145" s="1" t="s">
        <v>163</v>
      </c>
      <c r="C145" s="1" t="s">
        <v>164</v>
      </c>
      <c r="D145" s="1">
        <v>44395</v>
      </c>
      <c r="E145" s="1">
        <v>37952</v>
      </c>
    </row>
    <row r="146" spans="1:5" ht="15.75">
      <c r="A146" s="1" t="s">
        <v>15</v>
      </c>
      <c r="B146" s="1" t="s">
        <v>159</v>
      </c>
      <c r="C146" s="1" t="s">
        <v>161</v>
      </c>
      <c r="D146" s="1">
        <v>92</v>
      </c>
      <c r="E146" s="1">
        <v>89</v>
      </c>
    </row>
    <row r="147" spans="1:5" ht="31.5">
      <c r="A147" s="14" t="s">
        <v>165</v>
      </c>
      <c r="B147" s="1" t="s">
        <v>166</v>
      </c>
      <c r="C147" s="1" t="s">
        <v>167</v>
      </c>
      <c r="D147" s="1">
        <v>59.4</v>
      </c>
      <c r="E147" s="1">
        <v>64</v>
      </c>
    </row>
    <row r="148" spans="1:5" ht="31.5">
      <c r="A148" s="14" t="s">
        <v>168</v>
      </c>
      <c r="B148" s="1" t="s">
        <v>169</v>
      </c>
      <c r="C148" s="1" t="s">
        <v>170</v>
      </c>
      <c r="D148" s="1" t="s">
        <v>171</v>
      </c>
      <c r="E148" s="1" t="s">
        <v>730</v>
      </c>
    </row>
    <row r="149" spans="1:5" ht="31.5">
      <c r="A149" s="14" t="s">
        <v>172</v>
      </c>
      <c r="B149" s="1" t="s">
        <v>173</v>
      </c>
      <c r="C149" s="1" t="s">
        <v>174</v>
      </c>
      <c r="D149" s="1">
        <v>46</v>
      </c>
      <c r="E149" s="1">
        <v>57</v>
      </c>
    </row>
    <row r="150" spans="1:5" ht="15.75">
      <c r="A150" s="14" t="s">
        <v>175</v>
      </c>
      <c r="B150" s="1" t="s">
        <v>1214</v>
      </c>
      <c r="C150" s="1" t="s">
        <v>1102</v>
      </c>
      <c r="D150" s="1">
        <v>11.8</v>
      </c>
      <c r="E150" s="1">
        <v>11.1</v>
      </c>
    </row>
    <row r="151" ht="15.75">
      <c r="A151" s="41"/>
    </row>
    <row r="173" spans="1:5" ht="15.75">
      <c r="A173" s="6"/>
      <c r="E173" s="41">
        <v>40</v>
      </c>
    </row>
    <row r="174" spans="1:5" ht="18.75">
      <c r="A174" s="217" t="s">
        <v>176</v>
      </c>
      <c r="B174" s="217"/>
      <c r="C174" s="217"/>
      <c r="D174" s="217"/>
      <c r="E174" s="217"/>
    </row>
    <row r="175" ht="15.75">
      <c r="A175" s="6"/>
    </row>
    <row r="176" spans="1:5" ht="15.75">
      <c r="A176" s="1" t="s">
        <v>777</v>
      </c>
      <c r="B176" s="1">
        <v>2005</v>
      </c>
      <c r="C176" s="1">
        <v>2006</v>
      </c>
      <c r="D176" s="1">
        <v>2007</v>
      </c>
      <c r="E176" s="1">
        <v>2008</v>
      </c>
    </row>
    <row r="177" spans="1:5" ht="15.75">
      <c r="A177" s="5" t="s">
        <v>177</v>
      </c>
      <c r="B177" s="1">
        <v>694</v>
      </c>
      <c r="C177" s="1">
        <v>640</v>
      </c>
      <c r="D177" s="1">
        <v>641</v>
      </c>
      <c r="E177" s="1">
        <v>627</v>
      </c>
    </row>
    <row r="178" spans="1:5" ht="20.25" customHeight="1">
      <c r="A178" s="5" t="s">
        <v>178</v>
      </c>
      <c r="B178" s="1">
        <v>66.5</v>
      </c>
      <c r="C178" s="1">
        <v>61.7</v>
      </c>
      <c r="D178" s="1">
        <v>62.2</v>
      </c>
      <c r="E178" s="1">
        <v>61</v>
      </c>
    </row>
    <row r="179" spans="1:5" ht="32.25" customHeight="1">
      <c r="A179" s="20" t="s">
        <v>179</v>
      </c>
      <c r="B179" s="1">
        <v>331</v>
      </c>
      <c r="C179" s="1">
        <v>225</v>
      </c>
      <c r="D179" s="1">
        <v>188</v>
      </c>
      <c r="E179" s="1">
        <v>223</v>
      </c>
    </row>
    <row r="180" spans="1:5" ht="24" customHeight="1">
      <c r="A180" s="5" t="s">
        <v>178</v>
      </c>
      <c r="B180" s="1">
        <v>31.7</v>
      </c>
      <c r="C180" s="1">
        <v>21.7</v>
      </c>
      <c r="D180" s="1">
        <v>18.3</v>
      </c>
      <c r="E180" s="1">
        <v>22</v>
      </c>
    </row>
    <row r="181" spans="1:5" ht="15.75">
      <c r="A181" s="5" t="s">
        <v>180</v>
      </c>
      <c r="B181" s="1">
        <v>1688</v>
      </c>
      <c r="C181" s="1">
        <v>1661</v>
      </c>
      <c r="D181" s="1">
        <v>1658</v>
      </c>
      <c r="E181" s="1">
        <v>1646</v>
      </c>
    </row>
    <row r="182" spans="1:5" ht="22.5" customHeight="1">
      <c r="A182" s="5" t="s">
        <v>181</v>
      </c>
      <c r="B182" s="1">
        <v>161.8</v>
      </c>
      <c r="C182" s="1">
        <v>160.2</v>
      </c>
      <c r="D182" s="1">
        <v>161</v>
      </c>
      <c r="E182" s="1">
        <v>160</v>
      </c>
    </row>
    <row r="183" spans="1:5" ht="31.5">
      <c r="A183" s="5" t="s">
        <v>182</v>
      </c>
      <c r="B183" s="1">
        <v>825</v>
      </c>
      <c r="C183" s="1">
        <v>764</v>
      </c>
      <c r="D183" s="1">
        <v>720</v>
      </c>
      <c r="E183" s="1">
        <v>730</v>
      </c>
    </row>
    <row r="184" spans="1:5" ht="15.75">
      <c r="A184" s="5" t="s">
        <v>178</v>
      </c>
      <c r="B184" s="1">
        <v>79.1</v>
      </c>
      <c r="C184" s="1">
        <v>73.7</v>
      </c>
      <c r="D184" s="1">
        <v>69.9</v>
      </c>
      <c r="E184" s="1">
        <v>70.9</v>
      </c>
    </row>
    <row r="185" spans="1:5" ht="15.75">
      <c r="A185" s="5" t="s">
        <v>183</v>
      </c>
      <c r="B185" s="1">
        <v>183</v>
      </c>
      <c r="C185" s="1">
        <v>183</v>
      </c>
      <c r="D185" s="1">
        <v>149</v>
      </c>
      <c r="E185" s="1">
        <v>161</v>
      </c>
    </row>
    <row r="186" spans="1:5" ht="18" customHeight="1">
      <c r="A186" s="5" t="s">
        <v>178</v>
      </c>
      <c r="B186" s="1">
        <v>17.5</v>
      </c>
      <c r="C186" s="1">
        <v>17.7</v>
      </c>
      <c r="D186" s="1">
        <v>14.5</v>
      </c>
      <c r="E186" s="1">
        <v>15.7</v>
      </c>
    </row>
    <row r="187" spans="1:6" ht="31.5">
      <c r="A187" s="20" t="s">
        <v>184</v>
      </c>
      <c r="B187" s="1">
        <v>7</v>
      </c>
      <c r="C187" s="1">
        <v>7</v>
      </c>
      <c r="D187" s="1">
        <v>2</v>
      </c>
      <c r="E187" s="1">
        <v>4</v>
      </c>
      <c r="F187" s="56"/>
    </row>
    <row r="188" spans="1:5" ht="31.5">
      <c r="A188" s="5" t="s">
        <v>185</v>
      </c>
      <c r="B188" s="1">
        <v>700</v>
      </c>
      <c r="C188" s="1">
        <v>686</v>
      </c>
      <c r="D188" s="1">
        <v>666</v>
      </c>
      <c r="E188" s="1">
        <v>595</v>
      </c>
    </row>
    <row r="189" spans="1:5" ht="15.75">
      <c r="A189" s="5" t="s">
        <v>186</v>
      </c>
      <c r="B189" s="1">
        <v>132</v>
      </c>
      <c r="C189" s="1">
        <v>130</v>
      </c>
      <c r="D189" s="1">
        <v>113</v>
      </c>
      <c r="E189" s="1">
        <v>122</v>
      </c>
    </row>
    <row r="190" spans="1:5" ht="15.75">
      <c r="A190" s="5" t="s">
        <v>753</v>
      </c>
      <c r="B190" s="1" t="s">
        <v>187</v>
      </c>
      <c r="C190" s="1" t="s">
        <v>188</v>
      </c>
      <c r="D190" s="1" t="s">
        <v>189</v>
      </c>
      <c r="E190" s="1" t="s">
        <v>1001</v>
      </c>
    </row>
    <row r="191" spans="1:5" ht="15.75">
      <c r="A191" s="5" t="s">
        <v>190</v>
      </c>
      <c r="B191" s="1">
        <v>762101</v>
      </c>
      <c r="C191" s="1">
        <v>743682</v>
      </c>
      <c r="D191" s="1">
        <v>671980</v>
      </c>
      <c r="E191" s="1">
        <v>731310</v>
      </c>
    </row>
    <row r="192" spans="1:5" ht="15.75">
      <c r="A192" s="5" t="s">
        <v>207</v>
      </c>
      <c r="B192" s="1">
        <v>73</v>
      </c>
      <c r="C192" s="1">
        <v>72</v>
      </c>
      <c r="D192" s="1">
        <v>65</v>
      </c>
      <c r="E192" s="1">
        <v>71</v>
      </c>
    </row>
    <row r="193" spans="1:5" ht="15.75">
      <c r="A193" s="5" t="s">
        <v>208</v>
      </c>
      <c r="B193" s="1">
        <v>152582</v>
      </c>
      <c r="C193" s="1">
        <v>151709</v>
      </c>
      <c r="D193" s="1">
        <v>90641</v>
      </c>
      <c r="E193" s="1">
        <v>142974</v>
      </c>
    </row>
    <row r="194" spans="1:5" ht="15.75">
      <c r="A194" s="5" t="s">
        <v>209</v>
      </c>
      <c r="B194" s="1">
        <v>99.5</v>
      </c>
      <c r="C194" s="1">
        <v>99.5</v>
      </c>
      <c r="D194" s="1">
        <v>67.5</v>
      </c>
      <c r="E194" s="1">
        <v>97.5</v>
      </c>
    </row>
    <row r="195" spans="1:5" ht="15.75">
      <c r="A195" s="5" t="s">
        <v>210</v>
      </c>
      <c r="B195" s="1">
        <v>553930</v>
      </c>
      <c r="C195" s="1">
        <v>558201</v>
      </c>
      <c r="D195" s="1">
        <v>581339</v>
      </c>
      <c r="E195" s="1">
        <v>588363</v>
      </c>
    </row>
    <row r="196" spans="1:5" ht="29.25" customHeight="1">
      <c r="A196" s="5" t="s">
        <v>209</v>
      </c>
      <c r="B196" s="1">
        <v>67.2</v>
      </c>
      <c r="C196" s="1">
        <v>66.4</v>
      </c>
      <c r="D196" s="1">
        <v>66.1</v>
      </c>
      <c r="E196" s="1">
        <v>65.2</v>
      </c>
    </row>
    <row r="197" spans="1:5" ht="31.5">
      <c r="A197" s="5" t="s">
        <v>211</v>
      </c>
      <c r="B197" s="1">
        <v>96</v>
      </c>
      <c r="C197" s="1">
        <v>129</v>
      </c>
      <c r="D197" s="1">
        <v>138</v>
      </c>
      <c r="E197" s="1">
        <v>121</v>
      </c>
    </row>
    <row r="198" spans="1:5" ht="15.75">
      <c r="A198" s="5" t="s">
        <v>212</v>
      </c>
      <c r="B198" s="1" t="s">
        <v>1148</v>
      </c>
      <c r="C198" s="1">
        <v>2</v>
      </c>
      <c r="D198" s="1">
        <v>0.5</v>
      </c>
      <c r="E198" s="1">
        <v>1.2</v>
      </c>
    </row>
    <row r="202" ht="15.75">
      <c r="A202" s="6"/>
    </row>
    <row r="203" ht="15.75">
      <c r="A203" s="41"/>
    </row>
    <row r="213" spans="1:5" ht="15.75">
      <c r="A213" s="6"/>
      <c r="E213" s="41">
        <v>41</v>
      </c>
    </row>
    <row r="214" spans="1:5" ht="18.75">
      <c r="A214" s="217" t="s">
        <v>213</v>
      </c>
      <c r="B214" s="217"/>
      <c r="C214" s="217"/>
      <c r="D214" s="217"/>
      <c r="E214" s="217"/>
    </row>
    <row r="215" ht="18.75">
      <c r="A215" s="52"/>
    </row>
    <row r="216" spans="1:5" ht="15.75">
      <c r="A216" s="1" t="s">
        <v>777</v>
      </c>
      <c r="B216" s="1" t="s">
        <v>214</v>
      </c>
      <c r="C216" s="1" t="s">
        <v>215</v>
      </c>
      <c r="D216" s="51">
        <v>2007</v>
      </c>
      <c r="E216" s="51">
        <v>2008</v>
      </c>
    </row>
    <row r="217" spans="1:5" ht="31.5">
      <c r="A217" s="5" t="s">
        <v>878</v>
      </c>
      <c r="B217" s="1" t="s">
        <v>216</v>
      </c>
      <c r="C217" s="1" t="s">
        <v>217</v>
      </c>
      <c r="D217" s="3">
        <v>496</v>
      </c>
      <c r="E217" s="3">
        <v>468</v>
      </c>
    </row>
    <row r="218" spans="1:5" ht="15.75">
      <c r="A218" s="5" t="s">
        <v>879</v>
      </c>
      <c r="B218" s="1" t="s">
        <v>218</v>
      </c>
      <c r="C218" s="1" t="s">
        <v>219</v>
      </c>
      <c r="D218" s="3">
        <v>491.5</v>
      </c>
      <c r="E218" s="3">
        <v>468.25</v>
      </c>
    </row>
    <row r="219" spans="1:5" ht="15.75">
      <c r="A219" s="5" t="s">
        <v>880</v>
      </c>
      <c r="B219" s="1" t="s">
        <v>220</v>
      </c>
      <c r="C219" s="1" t="s">
        <v>221</v>
      </c>
      <c r="D219" s="3">
        <v>1720</v>
      </c>
      <c r="E219" s="3">
        <v>1709</v>
      </c>
    </row>
    <row r="220" spans="1:5" ht="31.5">
      <c r="A220" s="5" t="s">
        <v>881</v>
      </c>
      <c r="B220" s="1" t="s">
        <v>222</v>
      </c>
      <c r="C220" s="1" t="s">
        <v>223</v>
      </c>
      <c r="D220" s="3">
        <v>1712</v>
      </c>
      <c r="E220" s="3">
        <v>2198</v>
      </c>
    </row>
    <row r="221" spans="1:5" ht="31.5">
      <c r="A221" s="5" t="s">
        <v>882</v>
      </c>
      <c r="B221" s="1" t="s">
        <v>224</v>
      </c>
      <c r="C221" s="1" t="s">
        <v>225</v>
      </c>
      <c r="D221" s="3">
        <v>91</v>
      </c>
      <c r="E221" s="3">
        <v>98</v>
      </c>
    </row>
    <row r="222" spans="1:5" ht="31.5">
      <c r="A222" s="5" t="s">
        <v>883</v>
      </c>
      <c r="B222" s="1" t="s">
        <v>226</v>
      </c>
      <c r="C222" s="1" t="s">
        <v>226</v>
      </c>
      <c r="D222" s="3">
        <v>27</v>
      </c>
      <c r="E222" s="3">
        <v>25</v>
      </c>
    </row>
    <row r="223" spans="1:5" ht="15.75">
      <c r="A223" s="5" t="s">
        <v>884</v>
      </c>
      <c r="B223" s="1" t="s">
        <v>227</v>
      </c>
      <c r="C223" s="1" t="s">
        <v>227</v>
      </c>
      <c r="D223" s="3">
        <v>66</v>
      </c>
      <c r="E223" s="3">
        <v>75</v>
      </c>
    </row>
    <row r="224" spans="1:5" ht="31.5">
      <c r="A224" s="5" t="s">
        <v>885</v>
      </c>
      <c r="B224" s="1" t="s">
        <v>228</v>
      </c>
      <c r="C224" s="1" t="s">
        <v>229</v>
      </c>
      <c r="D224" s="3">
        <v>893</v>
      </c>
      <c r="E224" s="3">
        <v>551</v>
      </c>
    </row>
    <row r="225" spans="1:5" ht="15.75">
      <c r="A225" s="5" t="s">
        <v>886</v>
      </c>
      <c r="B225" s="1" t="s">
        <v>230</v>
      </c>
      <c r="C225" s="1" t="s">
        <v>231</v>
      </c>
      <c r="D225" s="3">
        <v>15495</v>
      </c>
      <c r="E225" s="3">
        <v>9443</v>
      </c>
    </row>
    <row r="226" spans="1:5" ht="31.5">
      <c r="A226" s="5" t="s">
        <v>887</v>
      </c>
      <c r="B226" s="1" t="s">
        <v>232</v>
      </c>
      <c r="C226" s="1" t="s">
        <v>233</v>
      </c>
      <c r="D226" s="3">
        <v>203</v>
      </c>
      <c r="E226" s="3">
        <v>205</v>
      </c>
    </row>
    <row r="227" spans="1:5" ht="15.75">
      <c r="A227" s="5" t="s">
        <v>886</v>
      </c>
      <c r="B227" s="1" t="s">
        <v>234</v>
      </c>
      <c r="C227" s="1" t="s">
        <v>235</v>
      </c>
      <c r="D227" s="3">
        <v>3591</v>
      </c>
      <c r="E227" s="3">
        <v>3818</v>
      </c>
    </row>
    <row r="228" spans="1:5" ht="31.5">
      <c r="A228" s="5" t="s">
        <v>888</v>
      </c>
      <c r="B228" s="1" t="s">
        <v>236</v>
      </c>
      <c r="C228" s="1" t="s">
        <v>237</v>
      </c>
      <c r="D228" s="3">
        <v>2096</v>
      </c>
      <c r="E228" s="3">
        <v>2096</v>
      </c>
    </row>
    <row r="229" spans="1:5" ht="15.75">
      <c r="A229" s="5" t="s">
        <v>711</v>
      </c>
      <c r="B229" s="1">
        <v>26.1</v>
      </c>
      <c r="C229" s="1">
        <v>25.1</v>
      </c>
      <c r="D229" s="3">
        <v>24.9</v>
      </c>
      <c r="E229" s="3">
        <v>24.9</v>
      </c>
    </row>
    <row r="230" spans="1:5" ht="15.75">
      <c r="A230" s="5" t="s">
        <v>889</v>
      </c>
      <c r="B230" s="1" t="s">
        <v>238</v>
      </c>
      <c r="C230" s="1" t="s">
        <v>239</v>
      </c>
      <c r="D230" s="3">
        <v>64.3</v>
      </c>
      <c r="E230" s="3">
        <v>64.3</v>
      </c>
    </row>
    <row r="231" spans="1:5" ht="31.5">
      <c r="A231" s="5" t="s">
        <v>890</v>
      </c>
      <c r="B231" s="1"/>
      <c r="C231" s="1"/>
      <c r="D231" s="3"/>
      <c r="E231" s="3"/>
    </row>
    <row r="232" spans="1:5" ht="15.75">
      <c r="A232" s="5" t="s">
        <v>891</v>
      </c>
      <c r="B232" s="1" t="s">
        <v>892</v>
      </c>
      <c r="C232" s="1" t="s">
        <v>893</v>
      </c>
      <c r="D232" s="3">
        <v>346</v>
      </c>
      <c r="E232" s="3">
        <v>340</v>
      </c>
    </row>
    <row r="233" spans="1:5" ht="31.5">
      <c r="A233" s="5" t="s">
        <v>894</v>
      </c>
      <c r="B233" s="1" t="s">
        <v>895</v>
      </c>
      <c r="C233" s="1" t="s">
        <v>896</v>
      </c>
      <c r="D233" s="3">
        <v>15.5</v>
      </c>
      <c r="E233" s="3">
        <v>15.1</v>
      </c>
    </row>
    <row r="234" spans="1:5" ht="15.75">
      <c r="A234" s="5" t="s">
        <v>897</v>
      </c>
      <c r="B234" s="1" t="s">
        <v>898</v>
      </c>
      <c r="C234" s="1" t="s">
        <v>903</v>
      </c>
      <c r="D234" s="3">
        <v>21.7</v>
      </c>
      <c r="E234" s="3">
        <v>21</v>
      </c>
    </row>
    <row r="235" spans="1:5" ht="15.75">
      <c r="A235" s="5" t="s">
        <v>904</v>
      </c>
      <c r="B235" s="1" t="s">
        <v>906</v>
      </c>
      <c r="C235" s="1" t="s">
        <v>907</v>
      </c>
      <c r="D235" s="3">
        <v>1.58</v>
      </c>
      <c r="E235" s="3">
        <v>1.57</v>
      </c>
    </row>
    <row r="236" spans="1:5" ht="31.5">
      <c r="A236" s="5" t="s">
        <v>908</v>
      </c>
      <c r="B236" s="1" t="s">
        <v>910</v>
      </c>
      <c r="C236" s="1" t="s">
        <v>911</v>
      </c>
      <c r="D236" s="3">
        <v>1.6</v>
      </c>
      <c r="E236" s="85">
        <v>1</v>
      </c>
    </row>
    <row r="237" spans="1:5" ht="31.5">
      <c r="A237" s="5" t="s">
        <v>912</v>
      </c>
      <c r="B237" s="1" t="s">
        <v>913</v>
      </c>
      <c r="C237" s="1" t="s">
        <v>914</v>
      </c>
      <c r="D237" s="3">
        <v>2.5</v>
      </c>
      <c r="E237" s="3">
        <v>2.7</v>
      </c>
    </row>
    <row r="238" spans="1:5" ht="31.5">
      <c r="A238" s="57" t="s">
        <v>915</v>
      </c>
      <c r="B238" s="51">
        <v>270</v>
      </c>
      <c r="C238" s="51">
        <v>270</v>
      </c>
      <c r="D238" s="51">
        <v>270</v>
      </c>
      <c r="E238" s="51">
        <v>270</v>
      </c>
    </row>
    <row r="239" spans="1:5" ht="15.75">
      <c r="A239" s="51" t="s">
        <v>916</v>
      </c>
      <c r="B239" s="51">
        <v>20</v>
      </c>
      <c r="C239" s="51">
        <v>20</v>
      </c>
      <c r="D239" s="51">
        <v>20</v>
      </c>
      <c r="E239" s="51">
        <v>20</v>
      </c>
    </row>
    <row r="240" ht="15.75">
      <c r="A240" s="6"/>
    </row>
    <row r="241" ht="15.75">
      <c r="A241" s="6"/>
    </row>
    <row r="242" ht="15.75">
      <c r="A242" s="6"/>
    </row>
    <row r="243" ht="15.75">
      <c r="A243" s="6"/>
    </row>
    <row r="244" ht="15.75">
      <c r="A244" s="6"/>
    </row>
    <row r="245" spans="1:5" ht="15.75">
      <c r="A245" s="41"/>
      <c r="E245" s="53">
        <v>35</v>
      </c>
    </row>
    <row r="246" spans="1:5" ht="18.75" customHeight="1">
      <c r="A246" s="217" t="s">
        <v>240</v>
      </c>
      <c r="B246" s="217"/>
      <c r="C246" s="217"/>
      <c r="D246" s="217"/>
      <c r="E246" s="217"/>
    </row>
    <row r="247" spans="1:5" ht="18.75" customHeight="1">
      <c r="A247" s="217"/>
      <c r="B247" s="217"/>
      <c r="C247" s="217"/>
      <c r="D247" s="217"/>
      <c r="E247" s="217"/>
    </row>
    <row r="248" ht="15.75">
      <c r="A248" s="6" t="s">
        <v>241</v>
      </c>
    </row>
    <row r="249" spans="1:5" ht="15.75">
      <c r="A249" s="1" t="s">
        <v>242</v>
      </c>
      <c r="B249" s="1" t="s">
        <v>214</v>
      </c>
      <c r="C249" s="1" t="s">
        <v>215</v>
      </c>
      <c r="D249" s="1">
        <v>2007</v>
      </c>
      <c r="E249" s="1">
        <v>2008</v>
      </c>
    </row>
    <row r="250" spans="1:5" ht="47.25">
      <c r="A250" s="5" t="s">
        <v>674</v>
      </c>
      <c r="B250" s="1">
        <v>417333</v>
      </c>
      <c r="C250" s="1">
        <v>460229</v>
      </c>
      <c r="D250" s="1">
        <v>514493</v>
      </c>
      <c r="E250" s="1">
        <v>530821</v>
      </c>
    </row>
    <row r="251" spans="1:5" ht="15.75">
      <c r="A251" s="5" t="s">
        <v>243</v>
      </c>
      <c r="B251" s="1">
        <v>497.2</v>
      </c>
      <c r="C251" s="1">
        <v>547.6</v>
      </c>
      <c r="D251" s="1">
        <v>612.6</v>
      </c>
      <c r="E251" s="1">
        <v>630.8</v>
      </c>
    </row>
    <row r="252" spans="1:5" ht="15.75">
      <c r="A252" s="5" t="s">
        <v>244</v>
      </c>
      <c r="B252" s="1"/>
      <c r="C252" s="1"/>
      <c r="D252" s="1"/>
      <c r="E252" s="1"/>
    </row>
    <row r="253" spans="1:5" ht="15.75">
      <c r="A253" s="5" t="s">
        <v>245</v>
      </c>
      <c r="B253" s="1" t="s">
        <v>246</v>
      </c>
      <c r="C253" s="1" t="s">
        <v>247</v>
      </c>
      <c r="D253" s="1">
        <v>557918</v>
      </c>
      <c r="E253" s="1">
        <v>590260</v>
      </c>
    </row>
    <row r="254" spans="1:5" ht="31.5">
      <c r="A254" s="5" t="s">
        <v>248</v>
      </c>
      <c r="B254" s="1" t="s">
        <v>249</v>
      </c>
      <c r="C254" s="1" t="s">
        <v>250</v>
      </c>
      <c r="D254" s="1">
        <v>63583</v>
      </c>
      <c r="E254" s="1">
        <v>183841</v>
      </c>
    </row>
    <row r="255" spans="1:5" ht="15.75">
      <c r="A255" s="5" t="s">
        <v>251</v>
      </c>
      <c r="B255" s="1"/>
      <c r="C255" s="1"/>
      <c r="D255" s="1"/>
      <c r="E255" s="1"/>
    </row>
    <row r="256" spans="1:5" ht="15.75">
      <c r="A256" s="5" t="s">
        <v>42</v>
      </c>
      <c r="B256" s="1" t="s">
        <v>252</v>
      </c>
      <c r="C256" s="1" t="s">
        <v>253</v>
      </c>
      <c r="D256" s="1">
        <v>93243</v>
      </c>
      <c r="E256" s="1">
        <v>93436</v>
      </c>
    </row>
    <row r="257" spans="1:5" ht="15.75">
      <c r="A257" s="5" t="s">
        <v>254</v>
      </c>
      <c r="B257" s="1"/>
      <c r="C257" s="1"/>
      <c r="D257" s="1"/>
      <c r="E257" s="1"/>
    </row>
    <row r="258" spans="1:5" ht="15.75">
      <c r="A258" s="5" t="s">
        <v>255</v>
      </c>
      <c r="B258" s="1" t="s">
        <v>256</v>
      </c>
      <c r="C258" s="1" t="s">
        <v>257</v>
      </c>
      <c r="D258" s="1">
        <v>59725</v>
      </c>
      <c r="E258" s="1">
        <v>59898</v>
      </c>
    </row>
    <row r="259" spans="1:5" ht="31.5">
      <c r="A259" s="5" t="s">
        <v>258</v>
      </c>
      <c r="B259" s="1" t="s">
        <v>259</v>
      </c>
      <c r="C259" s="1" t="s">
        <v>260</v>
      </c>
      <c r="D259" s="1">
        <v>11868</v>
      </c>
      <c r="E259" s="1">
        <v>12582</v>
      </c>
    </row>
    <row r="260" spans="1:5" ht="15.75">
      <c r="A260" s="5" t="s">
        <v>261</v>
      </c>
      <c r="B260" s="1"/>
      <c r="C260" s="1"/>
      <c r="D260" s="1"/>
      <c r="E260" s="1"/>
    </row>
    <row r="261" spans="1:5" ht="15.75">
      <c r="A261" s="5" t="s">
        <v>42</v>
      </c>
      <c r="B261" s="1" t="s">
        <v>79</v>
      </c>
      <c r="C261" s="1" t="s">
        <v>262</v>
      </c>
      <c r="D261" s="1">
        <v>249</v>
      </c>
      <c r="E261" s="1">
        <v>249</v>
      </c>
    </row>
    <row r="262" spans="1:5" ht="15.75">
      <c r="A262" s="5" t="s">
        <v>263</v>
      </c>
      <c r="B262" s="1" t="s">
        <v>264</v>
      </c>
      <c r="C262" s="1" t="s">
        <v>264</v>
      </c>
      <c r="D262" s="1">
        <v>109</v>
      </c>
      <c r="E262" s="1">
        <v>113</v>
      </c>
    </row>
    <row r="263" spans="1:5" ht="31.5">
      <c r="A263" s="5" t="s">
        <v>265</v>
      </c>
      <c r="B263" s="1"/>
      <c r="C263" s="1"/>
      <c r="D263" s="1"/>
      <c r="E263" s="1"/>
    </row>
    <row r="264" spans="1:5" ht="31.5">
      <c r="A264" s="5" t="s">
        <v>266</v>
      </c>
      <c r="B264" s="1" t="s">
        <v>267</v>
      </c>
      <c r="C264" s="1" t="s">
        <v>268</v>
      </c>
      <c r="D264" s="1">
        <v>984007</v>
      </c>
      <c r="E264" s="1">
        <v>1005875</v>
      </c>
    </row>
    <row r="265" spans="1:5" ht="47.25">
      <c r="A265" s="5" t="s">
        <v>269</v>
      </c>
      <c r="B265" s="1" t="s">
        <v>271</v>
      </c>
      <c r="C265" s="1" t="s">
        <v>1215</v>
      </c>
      <c r="D265" s="1">
        <v>7.1</v>
      </c>
      <c r="E265" s="1">
        <v>7.5</v>
      </c>
    </row>
    <row r="266" spans="1:5" ht="31.5">
      <c r="A266" s="5" t="s">
        <v>272</v>
      </c>
      <c r="B266" s="1" t="s">
        <v>273</v>
      </c>
      <c r="C266" s="1" t="s">
        <v>274</v>
      </c>
      <c r="D266" s="1">
        <v>955.6</v>
      </c>
      <c r="E266" s="1">
        <v>977.8</v>
      </c>
    </row>
    <row r="267" spans="1:5" ht="15.75">
      <c r="A267" s="5" t="s">
        <v>275</v>
      </c>
      <c r="B267" s="1"/>
      <c r="C267" s="1" t="s">
        <v>1241</v>
      </c>
      <c r="D267" s="1">
        <v>1.9</v>
      </c>
      <c r="E267" s="1">
        <v>1.9</v>
      </c>
    </row>
    <row r="268" spans="1:5" ht="15.75">
      <c r="A268" s="5" t="s">
        <v>276</v>
      </c>
      <c r="B268" s="1" t="s">
        <v>277</v>
      </c>
      <c r="C268" s="1" t="s">
        <v>278</v>
      </c>
      <c r="D268" s="1">
        <v>23511735</v>
      </c>
      <c r="E268" s="1">
        <v>25569536</v>
      </c>
    </row>
    <row r="269" spans="1:5" ht="31.5">
      <c r="A269" s="5" t="s">
        <v>266</v>
      </c>
      <c r="B269" s="1" t="s">
        <v>279</v>
      </c>
      <c r="C269" s="1" t="s">
        <v>280</v>
      </c>
      <c r="D269" s="1">
        <v>13931165</v>
      </c>
      <c r="E269" s="1">
        <v>15353174</v>
      </c>
    </row>
    <row r="270" spans="1:5" ht="15.75">
      <c r="A270" s="5" t="s">
        <v>281</v>
      </c>
      <c r="B270" s="1" t="s">
        <v>282</v>
      </c>
      <c r="C270" s="1" t="s">
        <v>283</v>
      </c>
      <c r="D270" s="1">
        <v>150</v>
      </c>
      <c r="E270" s="1">
        <v>161.3</v>
      </c>
    </row>
    <row r="271" spans="1:5" ht="15.75">
      <c r="A271" s="5" t="s">
        <v>275</v>
      </c>
      <c r="B271" s="1" t="s">
        <v>284</v>
      </c>
      <c r="C271" s="1" t="s">
        <v>285</v>
      </c>
      <c r="D271" s="1">
        <v>53</v>
      </c>
      <c r="E271" s="1">
        <v>55.7</v>
      </c>
    </row>
    <row r="272" spans="1:5" ht="15.75">
      <c r="A272" s="5" t="s">
        <v>286</v>
      </c>
      <c r="B272" s="1"/>
      <c r="C272" s="1"/>
      <c r="D272" s="1"/>
      <c r="E272" s="1"/>
    </row>
    <row r="273" spans="1:5" ht="15.75">
      <c r="A273" s="5" t="s">
        <v>287</v>
      </c>
      <c r="B273" s="1" t="s">
        <v>288</v>
      </c>
      <c r="C273" s="1" t="s">
        <v>811</v>
      </c>
      <c r="D273" s="1">
        <v>34.8</v>
      </c>
      <c r="E273" s="1">
        <v>30.8</v>
      </c>
    </row>
    <row r="274" spans="1:5" ht="15.75">
      <c r="A274" s="5" t="s">
        <v>275</v>
      </c>
      <c r="B274" s="1" t="s">
        <v>126</v>
      </c>
      <c r="C274" s="1" t="s">
        <v>126</v>
      </c>
      <c r="D274" s="1">
        <v>13.6</v>
      </c>
      <c r="E274" s="2">
        <v>13.5</v>
      </c>
    </row>
    <row r="275" spans="1:5" ht="31.5">
      <c r="A275" s="5" t="s">
        <v>289</v>
      </c>
      <c r="B275" s="1" t="s">
        <v>290</v>
      </c>
      <c r="C275" s="1" t="s">
        <v>291</v>
      </c>
      <c r="D275" s="1">
        <v>1438</v>
      </c>
      <c r="E275" s="1">
        <v>1467</v>
      </c>
    </row>
    <row r="276" spans="1:5" ht="15.75">
      <c r="A276" s="5" t="s">
        <v>292</v>
      </c>
      <c r="B276" s="1" t="s">
        <v>293</v>
      </c>
      <c r="C276" s="1" t="s">
        <v>294</v>
      </c>
      <c r="D276" s="1">
        <v>75.3</v>
      </c>
      <c r="E276" s="1">
        <v>71.5</v>
      </c>
    </row>
    <row r="277" spans="1:5" ht="15.75">
      <c r="A277" s="58"/>
      <c r="B277" s="29"/>
      <c r="C277" s="29"/>
      <c r="D277" s="29"/>
      <c r="E277" s="29"/>
    </row>
    <row r="278" spans="1:5" ht="15.75">
      <c r="A278" s="58"/>
      <c r="B278" s="29"/>
      <c r="C278" s="29"/>
      <c r="D278" s="29"/>
      <c r="E278" s="29"/>
    </row>
    <row r="279" spans="1:5" ht="15.75">
      <c r="A279" s="58"/>
      <c r="B279" s="29"/>
      <c r="C279" s="29"/>
      <c r="D279" s="29"/>
      <c r="E279" s="29">
        <v>43</v>
      </c>
    </row>
    <row r="280" spans="1:5" ht="18.75">
      <c r="A280" s="217" t="s">
        <v>295</v>
      </c>
      <c r="B280" s="217"/>
      <c r="C280" s="217"/>
      <c r="D280" s="217"/>
      <c r="E280" s="217"/>
    </row>
    <row r="281" ht="15.75">
      <c r="A281" s="6"/>
    </row>
    <row r="282" spans="1:5" ht="15.75">
      <c r="A282" s="1"/>
      <c r="B282" s="1">
        <v>2005</v>
      </c>
      <c r="C282" s="1">
        <v>2006</v>
      </c>
      <c r="D282" s="1">
        <v>2007</v>
      </c>
      <c r="E282" s="1">
        <v>2008</v>
      </c>
    </row>
    <row r="283" spans="1:5" ht="15.75">
      <c r="A283" s="5" t="s">
        <v>296</v>
      </c>
      <c r="B283" s="1">
        <v>11494098</v>
      </c>
      <c r="C283" s="1">
        <v>10415035</v>
      </c>
      <c r="D283" s="1">
        <v>10618202</v>
      </c>
      <c r="E283" s="1">
        <v>10627001</v>
      </c>
    </row>
    <row r="284" spans="1:5" ht="20.25" customHeight="1">
      <c r="A284" s="5" t="s">
        <v>297</v>
      </c>
      <c r="B284" s="1">
        <v>11</v>
      </c>
      <c r="C284" s="1">
        <v>10</v>
      </c>
      <c r="D284" s="1">
        <v>10.3</v>
      </c>
      <c r="E284" s="1">
        <v>10.3</v>
      </c>
    </row>
    <row r="285" spans="1:5" ht="15.75">
      <c r="A285" s="5" t="s">
        <v>298</v>
      </c>
      <c r="B285" s="1" t="s">
        <v>299</v>
      </c>
      <c r="C285" s="1" t="s">
        <v>300</v>
      </c>
      <c r="D285" s="1">
        <v>8531166</v>
      </c>
      <c r="E285" s="1">
        <v>8545535</v>
      </c>
    </row>
    <row r="286" spans="1:5" ht="15.75">
      <c r="A286" s="5" t="s">
        <v>297</v>
      </c>
      <c r="B286" s="1" t="s">
        <v>301</v>
      </c>
      <c r="C286" s="1" t="s">
        <v>302</v>
      </c>
      <c r="D286" s="1">
        <v>8.3</v>
      </c>
      <c r="E286" s="1">
        <v>8.3</v>
      </c>
    </row>
    <row r="287" spans="1:5" ht="15.75">
      <c r="A287" s="5" t="s">
        <v>303</v>
      </c>
      <c r="B287" s="1" t="s">
        <v>304</v>
      </c>
      <c r="C287" s="1" t="s">
        <v>305</v>
      </c>
      <c r="D287" s="1">
        <v>973856</v>
      </c>
      <c r="E287" s="1">
        <v>986636</v>
      </c>
    </row>
    <row r="288" spans="1:5" ht="15.75">
      <c r="A288" s="5" t="s">
        <v>297</v>
      </c>
      <c r="B288" s="1" t="s">
        <v>1148</v>
      </c>
      <c r="C288" s="1" t="s">
        <v>1148</v>
      </c>
      <c r="D288" s="1">
        <v>0.9</v>
      </c>
      <c r="E288" s="1">
        <v>0.9</v>
      </c>
    </row>
    <row r="289" spans="1:5" ht="31.5">
      <c r="A289" s="5" t="s">
        <v>306</v>
      </c>
      <c r="B289" s="1" t="s">
        <v>307</v>
      </c>
      <c r="C289" s="1" t="s">
        <v>308</v>
      </c>
      <c r="D289" s="1">
        <v>1113180</v>
      </c>
      <c r="E289" s="1">
        <v>1094830</v>
      </c>
    </row>
    <row r="290" spans="1:5" ht="15.75">
      <c r="A290" s="5" t="s">
        <v>297</v>
      </c>
      <c r="B290" s="1" t="s">
        <v>906</v>
      </c>
      <c r="C290" s="1" t="s">
        <v>1112</v>
      </c>
      <c r="D290" s="1">
        <v>1.1</v>
      </c>
      <c r="E290" s="1">
        <v>1.1</v>
      </c>
    </row>
    <row r="291" spans="1:5" ht="15.75">
      <c r="A291" s="5" t="s">
        <v>309</v>
      </c>
      <c r="B291" s="1"/>
      <c r="C291" s="1"/>
      <c r="D291" s="1"/>
      <c r="E291" s="1"/>
    </row>
    <row r="292" spans="1:5" ht="15.75">
      <c r="A292" s="5" t="s">
        <v>310</v>
      </c>
      <c r="B292" s="1" t="s">
        <v>311</v>
      </c>
      <c r="C292" s="1" t="s">
        <v>312</v>
      </c>
      <c r="D292" s="1">
        <v>332</v>
      </c>
      <c r="E292" s="1">
        <v>377.7</v>
      </c>
    </row>
    <row r="293" spans="1:5" ht="15.75">
      <c r="A293" s="5" t="s">
        <v>313</v>
      </c>
      <c r="B293" s="1" t="s">
        <v>314</v>
      </c>
      <c r="C293" s="1" t="s">
        <v>315</v>
      </c>
      <c r="D293" s="1">
        <v>657.1</v>
      </c>
      <c r="E293" s="1">
        <v>666.6</v>
      </c>
    </row>
    <row r="294" spans="1:5" ht="15.75">
      <c r="A294" s="5" t="s">
        <v>316</v>
      </c>
      <c r="B294" s="1" t="s">
        <v>317</v>
      </c>
      <c r="C294" s="1" t="s">
        <v>318</v>
      </c>
      <c r="D294" s="1">
        <v>606.4</v>
      </c>
      <c r="E294" s="1">
        <v>609</v>
      </c>
    </row>
    <row r="295" spans="1:5" ht="31.5">
      <c r="A295" s="5" t="s">
        <v>319</v>
      </c>
      <c r="B295" s="1"/>
      <c r="C295" s="1"/>
      <c r="D295" s="1"/>
      <c r="E295" s="1"/>
    </row>
    <row r="296" spans="1:5" ht="15.75">
      <c r="A296" s="5" t="s">
        <v>104</v>
      </c>
      <c r="B296" s="1" t="s">
        <v>320</v>
      </c>
      <c r="C296" s="1" t="s">
        <v>321</v>
      </c>
      <c r="D296" s="1">
        <v>40893</v>
      </c>
      <c r="E296" s="1">
        <v>59395</v>
      </c>
    </row>
    <row r="297" spans="1:5" ht="15.75">
      <c r="A297" s="5" t="s">
        <v>322</v>
      </c>
      <c r="B297" s="1" t="s">
        <v>323</v>
      </c>
      <c r="C297" s="1" t="s">
        <v>324</v>
      </c>
      <c r="D297" s="1">
        <v>40632</v>
      </c>
      <c r="E297" s="1">
        <v>59041</v>
      </c>
    </row>
    <row r="298" spans="1:5" ht="15.75">
      <c r="A298" s="5" t="s">
        <v>325</v>
      </c>
      <c r="B298" s="1">
        <v>99.7</v>
      </c>
      <c r="C298" s="1">
        <v>99</v>
      </c>
      <c r="D298" s="1">
        <v>99.4</v>
      </c>
      <c r="E298" s="1">
        <v>99.4</v>
      </c>
    </row>
    <row r="299" spans="1:5" ht="31.5">
      <c r="A299" s="5" t="s">
        <v>326</v>
      </c>
      <c r="B299" s="1"/>
      <c r="C299" s="1"/>
      <c r="D299" s="1"/>
      <c r="E299" s="1"/>
    </row>
    <row r="300" spans="1:5" ht="15.75">
      <c r="A300" s="5" t="s">
        <v>104</v>
      </c>
      <c r="B300" s="1" t="s">
        <v>327</v>
      </c>
      <c r="C300" s="1" t="s">
        <v>328</v>
      </c>
      <c r="D300" s="1">
        <v>28132</v>
      </c>
      <c r="E300" s="1">
        <v>34195</v>
      </c>
    </row>
    <row r="301" spans="1:5" ht="15.75">
      <c r="A301" s="5" t="s">
        <v>322</v>
      </c>
      <c r="B301" s="1" t="s">
        <v>329</v>
      </c>
      <c r="C301" s="1" t="s">
        <v>330</v>
      </c>
      <c r="D301" s="1">
        <v>27956</v>
      </c>
      <c r="E301" s="1">
        <v>33960</v>
      </c>
    </row>
    <row r="302" spans="1:5" ht="15.75">
      <c r="A302" s="5" t="s">
        <v>331</v>
      </c>
      <c r="B302" s="1">
        <v>99.8</v>
      </c>
      <c r="C302" s="1">
        <v>99</v>
      </c>
      <c r="D302" s="1">
        <v>99.4</v>
      </c>
      <c r="E302" s="1">
        <v>99.3</v>
      </c>
    </row>
    <row r="303" spans="1:5" ht="31.5">
      <c r="A303" s="5" t="s">
        <v>332</v>
      </c>
      <c r="B303" s="1"/>
      <c r="C303" s="1"/>
      <c r="D303" s="1"/>
      <c r="E303" s="1"/>
    </row>
    <row r="304" spans="1:5" ht="31.5">
      <c r="A304" s="5" t="s">
        <v>333</v>
      </c>
      <c r="B304" s="1">
        <v>2746</v>
      </c>
      <c r="C304" s="1">
        <v>2427</v>
      </c>
      <c r="D304" s="1">
        <v>2257</v>
      </c>
      <c r="E304" s="1">
        <v>2043</v>
      </c>
    </row>
    <row r="305" spans="1:5" ht="13.5" customHeight="1">
      <c r="A305" s="5" t="s">
        <v>334</v>
      </c>
      <c r="B305" s="1"/>
      <c r="C305" s="1"/>
      <c r="D305" s="1"/>
      <c r="E305" s="1"/>
    </row>
    <row r="306" spans="1:5" ht="15.75">
      <c r="A306" s="5" t="s">
        <v>335</v>
      </c>
      <c r="B306" s="1" t="s">
        <v>336</v>
      </c>
      <c r="C306" s="1" t="s">
        <v>337</v>
      </c>
      <c r="D306" s="1">
        <v>109</v>
      </c>
      <c r="E306" s="1">
        <v>93</v>
      </c>
    </row>
    <row r="307" spans="1:5" ht="15.75">
      <c r="A307" s="5" t="s">
        <v>338</v>
      </c>
      <c r="B307" s="1" t="s">
        <v>339</v>
      </c>
      <c r="C307" s="1" t="s">
        <v>340</v>
      </c>
      <c r="D307" s="1">
        <v>1802</v>
      </c>
      <c r="E307" s="1">
        <v>1640</v>
      </c>
    </row>
    <row r="308" spans="1:5" ht="15.75">
      <c r="A308" s="5" t="s">
        <v>341</v>
      </c>
      <c r="B308" s="1" t="s">
        <v>342</v>
      </c>
      <c r="C308" s="1" t="s">
        <v>343</v>
      </c>
      <c r="D308" s="1">
        <v>302</v>
      </c>
      <c r="E308" s="1">
        <v>288</v>
      </c>
    </row>
    <row r="309" spans="1:5" ht="15.75">
      <c r="A309" s="5" t="s">
        <v>344</v>
      </c>
      <c r="B309" s="1">
        <v>2708</v>
      </c>
      <c r="C309" s="1">
        <v>2422</v>
      </c>
      <c r="D309" s="1">
        <v>2248</v>
      </c>
      <c r="E309" s="1">
        <v>1941</v>
      </c>
    </row>
    <row r="310" spans="1:5" ht="15.75">
      <c r="A310" s="5" t="s">
        <v>345</v>
      </c>
      <c r="B310" s="1">
        <v>98.6</v>
      </c>
      <c r="C310" s="1">
        <v>100</v>
      </c>
      <c r="D310" s="1">
        <v>100</v>
      </c>
      <c r="E310" s="1">
        <v>100</v>
      </c>
    </row>
    <row r="311" spans="1:5" ht="31.5">
      <c r="A311" s="5" t="s">
        <v>346</v>
      </c>
      <c r="B311" s="1">
        <v>95.5</v>
      </c>
      <c r="C311" s="1">
        <v>88.1</v>
      </c>
      <c r="D311" s="1">
        <v>88.3</v>
      </c>
      <c r="E311" s="1">
        <v>91</v>
      </c>
    </row>
    <row r="312" spans="1:5" ht="31.5">
      <c r="A312" s="5" t="s">
        <v>347</v>
      </c>
      <c r="B312" s="1"/>
      <c r="C312" s="1"/>
      <c r="D312" s="1"/>
      <c r="E312" s="1"/>
    </row>
    <row r="313" spans="1:5" ht="31.5">
      <c r="A313" s="5" t="s">
        <v>348</v>
      </c>
      <c r="B313" s="1">
        <v>1469</v>
      </c>
      <c r="C313" s="1">
        <v>1639</v>
      </c>
      <c r="D313" s="1">
        <v>1671</v>
      </c>
      <c r="E313" s="1">
        <v>1778</v>
      </c>
    </row>
    <row r="314" spans="1:5" ht="31.5">
      <c r="A314" s="5" t="s">
        <v>349</v>
      </c>
      <c r="B314" s="1">
        <v>81.5</v>
      </c>
      <c r="C314" s="1">
        <v>72.2</v>
      </c>
      <c r="D314" s="1">
        <v>78.8</v>
      </c>
      <c r="E314" s="1">
        <v>79</v>
      </c>
    </row>
    <row r="315" spans="1:5" ht="15.75">
      <c r="A315" s="58"/>
      <c r="B315" s="29"/>
      <c r="C315" s="29"/>
      <c r="D315" s="29"/>
      <c r="E315" s="43">
        <v>27</v>
      </c>
    </row>
    <row r="316" spans="1:5" ht="18.75">
      <c r="A316" s="218" t="s">
        <v>350</v>
      </c>
      <c r="B316" s="218"/>
      <c r="C316" s="218"/>
      <c r="D316" s="218"/>
      <c r="E316" s="218"/>
    </row>
    <row r="317" spans="1:5" ht="15.75">
      <c r="A317" s="1" t="s">
        <v>777</v>
      </c>
      <c r="B317" s="1">
        <v>2005</v>
      </c>
      <c r="C317" s="1">
        <v>2006</v>
      </c>
      <c r="D317" s="1">
        <v>2007</v>
      </c>
      <c r="E317" s="1">
        <v>2008</v>
      </c>
    </row>
    <row r="318" spans="1:5" ht="15.75">
      <c r="A318" s="14" t="s">
        <v>351</v>
      </c>
      <c r="B318" s="1">
        <v>217107</v>
      </c>
      <c r="C318" s="1">
        <v>210507</v>
      </c>
      <c r="D318" s="1">
        <v>203148</v>
      </c>
      <c r="E318" s="1">
        <v>199160</v>
      </c>
    </row>
    <row r="319" spans="1:5" ht="21" customHeight="1">
      <c r="A319" s="14" t="s">
        <v>352</v>
      </c>
      <c r="B319" s="1">
        <v>52029</v>
      </c>
      <c r="C319" s="1">
        <v>46633</v>
      </c>
      <c r="D319" s="1">
        <v>41311</v>
      </c>
      <c r="E319" s="1">
        <v>39006</v>
      </c>
    </row>
    <row r="320" spans="1:5" ht="15.75">
      <c r="A320" s="5" t="s">
        <v>353</v>
      </c>
      <c r="B320" s="1">
        <v>165078</v>
      </c>
      <c r="C320" s="1">
        <v>163874</v>
      </c>
      <c r="D320" s="1">
        <v>161837</v>
      </c>
      <c r="E320" s="1">
        <v>160154</v>
      </c>
    </row>
    <row r="321" spans="1:5" ht="15.75">
      <c r="A321" s="5" t="s">
        <v>354</v>
      </c>
      <c r="B321" s="1">
        <v>10541</v>
      </c>
      <c r="C321" s="1">
        <v>11105</v>
      </c>
      <c r="D321" s="1">
        <v>11571</v>
      </c>
      <c r="E321" s="1">
        <v>12352</v>
      </c>
    </row>
    <row r="322" spans="1:5" ht="15.75">
      <c r="A322" s="5" t="s">
        <v>355</v>
      </c>
      <c r="B322" s="1">
        <v>286</v>
      </c>
      <c r="C322" s="1">
        <v>260</v>
      </c>
      <c r="D322" s="1">
        <v>246</v>
      </c>
      <c r="E322" s="1">
        <v>244</v>
      </c>
    </row>
    <row r="323" spans="1:5" ht="15.75">
      <c r="A323" s="5" t="s">
        <v>356</v>
      </c>
      <c r="B323" s="1">
        <v>746.5</v>
      </c>
      <c r="C323" s="1">
        <v>809.6</v>
      </c>
      <c r="D323" s="1">
        <v>826</v>
      </c>
      <c r="E323" s="1">
        <v>823</v>
      </c>
    </row>
    <row r="324" spans="1:5" ht="15.75">
      <c r="A324" s="5" t="s">
        <v>357</v>
      </c>
      <c r="B324" s="1">
        <v>36</v>
      </c>
      <c r="C324" s="1">
        <v>43</v>
      </c>
      <c r="D324" s="1">
        <v>47</v>
      </c>
      <c r="E324" s="1">
        <v>51</v>
      </c>
    </row>
    <row r="325" spans="1:5" ht="15.75">
      <c r="A325" s="5" t="s">
        <v>358</v>
      </c>
      <c r="B325" s="1">
        <v>11372</v>
      </c>
      <c r="C325" s="1">
        <v>11550</v>
      </c>
      <c r="D325" s="1">
        <v>12241</v>
      </c>
      <c r="E325" s="1">
        <v>13160</v>
      </c>
    </row>
    <row r="326" spans="1:5" ht="15.75">
      <c r="A326" s="5" t="s">
        <v>782</v>
      </c>
      <c r="B326" s="1">
        <v>10.9</v>
      </c>
      <c r="C326" s="1">
        <v>11.2</v>
      </c>
      <c r="D326" s="1">
        <v>11.8</v>
      </c>
      <c r="E326" s="1">
        <v>12.8</v>
      </c>
    </row>
    <row r="327" spans="1:5" ht="15.75">
      <c r="A327" s="5" t="s">
        <v>359</v>
      </c>
      <c r="B327" s="1">
        <v>202</v>
      </c>
      <c r="C327" s="1">
        <v>174</v>
      </c>
      <c r="D327" s="1">
        <v>176</v>
      </c>
      <c r="E327" s="1">
        <v>157</v>
      </c>
    </row>
    <row r="328" spans="1:5" ht="15.75">
      <c r="A328" s="5" t="s">
        <v>360</v>
      </c>
      <c r="B328" s="1" t="s">
        <v>361</v>
      </c>
      <c r="C328" s="1" t="s">
        <v>362</v>
      </c>
      <c r="D328" s="1">
        <v>0.87</v>
      </c>
      <c r="E328" s="1">
        <v>0.78</v>
      </c>
    </row>
    <row r="329" spans="1:5" ht="15.75">
      <c r="A329" s="5" t="s">
        <v>1053</v>
      </c>
      <c r="B329" s="1" t="s">
        <v>363</v>
      </c>
      <c r="C329" s="1" t="s">
        <v>364</v>
      </c>
      <c r="D329" s="1">
        <v>112</v>
      </c>
      <c r="E329" s="1">
        <v>110</v>
      </c>
    </row>
    <row r="330" spans="1:5" ht="15.75">
      <c r="A330" s="5" t="s">
        <v>365</v>
      </c>
      <c r="B330" s="1" t="s">
        <v>366</v>
      </c>
      <c r="C330" s="1" t="s">
        <v>367</v>
      </c>
      <c r="D330" s="1">
        <v>9.1</v>
      </c>
      <c r="E330" s="1">
        <v>7.7</v>
      </c>
    </row>
    <row r="331" spans="1:5" ht="31.5">
      <c r="A331" s="5" t="s">
        <v>368</v>
      </c>
      <c r="B331" s="1" t="s">
        <v>369</v>
      </c>
      <c r="C331" s="1" t="s">
        <v>370</v>
      </c>
      <c r="D331" s="1">
        <v>4.41</v>
      </c>
      <c r="E331" s="1">
        <v>2.74</v>
      </c>
    </row>
    <row r="332" spans="1:5" ht="31.5">
      <c r="A332" s="5" t="s">
        <v>381</v>
      </c>
      <c r="B332" s="1" t="s">
        <v>382</v>
      </c>
      <c r="C332" s="1" t="s">
        <v>383</v>
      </c>
      <c r="D332" s="1">
        <v>4.74</v>
      </c>
      <c r="E332" s="1">
        <v>4.86</v>
      </c>
    </row>
    <row r="333" spans="1:5" ht="31.5">
      <c r="A333" s="5" t="s">
        <v>384</v>
      </c>
      <c r="B333" s="1" t="s">
        <v>1172</v>
      </c>
      <c r="C333" s="1" t="s">
        <v>385</v>
      </c>
      <c r="D333" s="1">
        <v>3.02</v>
      </c>
      <c r="E333" s="1">
        <v>3.04</v>
      </c>
    </row>
    <row r="334" spans="1:5" ht="31.5">
      <c r="A334" s="5" t="s">
        <v>386</v>
      </c>
      <c r="B334" s="1" t="s">
        <v>387</v>
      </c>
      <c r="C334" s="1" t="s">
        <v>387</v>
      </c>
      <c r="D334" s="1">
        <v>125.7</v>
      </c>
      <c r="E334" s="1">
        <v>125.4</v>
      </c>
    </row>
    <row r="335" spans="1:5" ht="15.75">
      <c r="A335" s="5" t="s">
        <v>388</v>
      </c>
      <c r="B335" s="1" t="s">
        <v>1231</v>
      </c>
      <c r="C335" s="1" t="s">
        <v>389</v>
      </c>
      <c r="D335" s="1">
        <v>14.9</v>
      </c>
      <c r="E335" s="1">
        <v>17.6</v>
      </c>
    </row>
    <row r="336" spans="1:5" ht="47.25">
      <c r="A336" s="5" t="s">
        <v>390</v>
      </c>
      <c r="B336" s="1" t="s">
        <v>391</v>
      </c>
      <c r="C336" s="1" t="s">
        <v>392</v>
      </c>
      <c r="D336" s="1">
        <v>337.9</v>
      </c>
      <c r="E336" s="1">
        <v>406.1</v>
      </c>
    </row>
    <row r="337" spans="1:5" ht="33.75" customHeight="1">
      <c r="A337" s="5" t="s">
        <v>393</v>
      </c>
      <c r="B337" s="1" t="s">
        <v>394</v>
      </c>
      <c r="C337" s="1" t="s">
        <v>395</v>
      </c>
      <c r="D337" s="1">
        <v>296.1</v>
      </c>
      <c r="E337" s="1">
        <v>261.7</v>
      </c>
    </row>
    <row r="338" spans="1:5" ht="31.5">
      <c r="A338" s="5" t="s">
        <v>396</v>
      </c>
      <c r="B338" s="1" t="s">
        <v>397</v>
      </c>
      <c r="C338" s="1" t="s">
        <v>398</v>
      </c>
      <c r="D338" s="1">
        <v>1000</v>
      </c>
      <c r="E338" s="1">
        <v>1000</v>
      </c>
    </row>
    <row r="339" spans="1:5" ht="31.5">
      <c r="A339" s="5" t="s">
        <v>399</v>
      </c>
      <c r="B339" s="1" t="s">
        <v>400</v>
      </c>
      <c r="C339" s="1" t="s">
        <v>38</v>
      </c>
      <c r="D339" s="1">
        <v>56.6</v>
      </c>
      <c r="E339" s="1">
        <v>57.7</v>
      </c>
    </row>
    <row r="340" spans="1:5" ht="15.75">
      <c r="A340" s="5" t="s">
        <v>401</v>
      </c>
      <c r="B340" s="1" t="s">
        <v>402</v>
      </c>
      <c r="C340" s="1" t="s">
        <v>403</v>
      </c>
      <c r="D340" s="1">
        <v>20.2</v>
      </c>
      <c r="E340" s="1">
        <v>21.9</v>
      </c>
    </row>
    <row r="341" spans="1:5" ht="15.75">
      <c r="A341" s="5" t="s">
        <v>404</v>
      </c>
      <c r="B341" s="1" t="s">
        <v>405</v>
      </c>
      <c r="C341" s="1" t="s">
        <v>406</v>
      </c>
      <c r="D341" s="1">
        <v>308.4</v>
      </c>
      <c r="E341" s="1">
        <v>305.2</v>
      </c>
    </row>
    <row r="342" spans="1:5" ht="31.5">
      <c r="A342" s="5" t="s">
        <v>407</v>
      </c>
      <c r="B342" s="1" t="s">
        <v>813</v>
      </c>
      <c r="C342" s="1" t="s">
        <v>1138</v>
      </c>
      <c r="D342" s="1">
        <v>10.7</v>
      </c>
      <c r="E342" s="1">
        <v>10.5</v>
      </c>
    </row>
    <row r="343" spans="1:5" ht="20.25" customHeight="1">
      <c r="A343" s="5" t="s">
        <v>408</v>
      </c>
      <c r="B343" s="1" t="s">
        <v>409</v>
      </c>
      <c r="C343" s="1" t="s">
        <v>410</v>
      </c>
      <c r="D343" s="1">
        <v>28.8</v>
      </c>
      <c r="E343" s="1">
        <v>29</v>
      </c>
    </row>
    <row r="344" spans="1:5" ht="15.75">
      <c r="A344" s="59" t="s">
        <v>411</v>
      </c>
      <c r="B344" s="35" t="s">
        <v>1158</v>
      </c>
      <c r="C344" s="35" t="s">
        <v>1158</v>
      </c>
      <c r="D344" s="35">
        <v>0.2</v>
      </c>
      <c r="E344" s="35">
        <v>0.2</v>
      </c>
    </row>
    <row r="345" spans="1:5" ht="15.75">
      <c r="A345" s="5" t="s">
        <v>412</v>
      </c>
      <c r="B345" s="1"/>
      <c r="C345" s="1">
        <v>0.6</v>
      </c>
      <c r="D345" s="1">
        <v>0.6</v>
      </c>
      <c r="E345" s="1">
        <v>0.5</v>
      </c>
    </row>
    <row r="346" spans="1:5" ht="15.75">
      <c r="A346" s="60" t="s">
        <v>413</v>
      </c>
      <c r="B346" s="61"/>
      <c r="C346" s="51">
        <v>18.9</v>
      </c>
      <c r="D346" s="51">
        <v>12.9</v>
      </c>
      <c r="E346" s="51">
        <v>14.3</v>
      </c>
    </row>
    <row r="347" spans="1:5" ht="15.75">
      <c r="A347" s="60" t="s">
        <v>413</v>
      </c>
      <c r="B347" s="61"/>
      <c r="C347" s="61"/>
      <c r="D347" s="51">
        <v>18.9</v>
      </c>
      <c r="E347" s="51">
        <v>12.9</v>
      </c>
    </row>
    <row r="348" spans="1:5" ht="12.75">
      <c r="A348" s="219" t="s">
        <v>414</v>
      </c>
      <c r="B348" s="219"/>
      <c r="C348" s="219"/>
      <c r="D348" s="219"/>
      <c r="E348" s="219"/>
    </row>
    <row r="349" spans="1:5" ht="12.75">
      <c r="A349" s="220" t="s">
        <v>415</v>
      </c>
      <c r="B349" s="220"/>
      <c r="C349" s="220"/>
      <c r="D349" s="220"/>
      <c r="E349" s="220"/>
    </row>
    <row r="350" spans="1:5" ht="15.75" customHeight="1">
      <c r="A350" s="221" t="s">
        <v>416</v>
      </c>
      <c r="B350" s="221"/>
      <c r="C350" s="221"/>
      <c r="D350" s="221"/>
      <c r="E350" s="221"/>
    </row>
    <row r="351" spans="1:5" ht="15.75">
      <c r="A351" s="6"/>
      <c r="E351" s="41"/>
    </row>
    <row r="352" spans="1:5" ht="18.75">
      <c r="A352" s="217" t="s">
        <v>417</v>
      </c>
      <c r="B352" s="217"/>
      <c r="C352" s="217"/>
      <c r="D352" s="217"/>
      <c r="E352" s="217"/>
    </row>
    <row r="353" ht="15.75">
      <c r="A353" s="41"/>
    </row>
    <row r="354" spans="1:5" ht="15.75">
      <c r="A354" s="1" t="s">
        <v>777</v>
      </c>
      <c r="B354" s="1" t="s">
        <v>214</v>
      </c>
      <c r="C354" s="1" t="s">
        <v>215</v>
      </c>
      <c r="D354" s="1">
        <v>2007</v>
      </c>
      <c r="E354" s="1">
        <v>2008</v>
      </c>
    </row>
    <row r="355" spans="1:5" ht="15.75">
      <c r="A355" s="5" t="s">
        <v>418</v>
      </c>
      <c r="B355" s="1" t="s">
        <v>419</v>
      </c>
      <c r="C355" s="1" t="s">
        <v>420</v>
      </c>
      <c r="D355" s="1">
        <v>564630</v>
      </c>
      <c r="E355" s="1">
        <v>530944</v>
      </c>
    </row>
    <row r="356" spans="1:5" ht="15.75">
      <c r="A356" s="5" t="s">
        <v>421</v>
      </c>
      <c r="B356" s="1" t="s">
        <v>493</v>
      </c>
      <c r="C356" s="1" t="s">
        <v>494</v>
      </c>
      <c r="D356" s="1">
        <v>311143</v>
      </c>
      <c r="E356" s="1">
        <v>292660</v>
      </c>
    </row>
    <row r="357" spans="1:5" ht="15.75">
      <c r="A357" s="5" t="s">
        <v>495</v>
      </c>
      <c r="B357" s="1" t="s">
        <v>225</v>
      </c>
      <c r="C357" s="1" t="s">
        <v>496</v>
      </c>
      <c r="D357" s="1">
        <v>87.7</v>
      </c>
      <c r="E357" s="1">
        <v>85.6</v>
      </c>
    </row>
    <row r="358" spans="1:5" ht="31.5">
      <c r="A358" s="5" t="s">
        <v>497</v>
      </c>
      <c r="B358" s="1" t="s">
        <v>498</v>
      </c>
      <c r="C358" s="1" t="s">
        <v>499</v>
      </c>
      <c r="D358" s="1">
        <v>88.6</v>
      </c>
      <c r="E358" s="1">
        <v>86.5</v>
      </c>
    </row>
    <row r="359" spans="1:5" ht="47.25">
      <c r="A359" s="5" t="s">
        <v>500</v>
      </c>
      <c r="B359" s="1" t="s">
        <v>501</v>
      </c>
      <c r="C359" s="1" t="s">
        <v>502</v>
      </c>
      <c r="D359" s="1">
        <v>34.5</v>
      </c>
      <c r="E359" s="1">
        <v>33.9</v>
      </c>
    </row>
    <row r="360" spans="1:5" ht="15.75">
      <c r="A360" s="5" t="s">
        <v>503</v>
      </c>
      <c r="B360" s="1" t="s">
        <v>504</v>
      </c>
      <c r="C360" s="1" t="s">
        <v>505</v>
      </c>
      <c r="D360" s="1">
        <v>11508</v>
      </c>
      <c r="E360" s="1">
        <v>16258</v>
      </c>
    </row>
    <row r="361" spans="1:5" ht="15.75">
      <c r="A361" s="5" t="s">
        <v>506</v>
      </c>
      <c r="B361" s="1" t="s">
        <v>507</v>
      </c>
      <c r="C361" s="1" t="s">
        <v>106</v>
      </c>
      <c r="D361" s="1">
        <v>12228</v>
      </c>
      <c r="E361" s="1">
        <v>13308</v>
      </c>
    </row>
    <row r="362" spans="1:5" ht="15.75">
      <c r="A362" s="5" t="s">
        <v>508</v>
      </c>
      <c r="B362" s="1" t="s">
        <v>509</v>
      </c>
      <c r="C362" s="1" t="s">
        <v>510</v>
      </c>
      <c r="D362" s="1">
        <v>93.5</v>
      </c>
      <c r="E362" s="1">
        <v>93.5</v>
      </c>
    </row>
    <row r="363" spans="1:5" ht="15.75">
      <c r="A363" s="5" t="s">
        <v>511</v>
      </c>
      <c r="B363" s="1" t="s">
        <v>909</v>
      </c>
      <c r="C363" s="1" t="s">
        <v>1146</v>
      </c>
      <c r="D363" s="1">
        <v>3.2</v>
      </c>
      <c r="E363" s="1">
        <v>5.7</v>
      </c>
    </row>
    <row r="364" spans="1:5" ht="15.75">
      <c r="A364" s="5" t="s">
        <v>512</v>
      </c>
      <c r="B364" s="1" t="s">
        <v>1145</v>
      </c>
      <c r="C364" s="1" t="s">
        <v>820</v>
      </c>
      <c r="D364" s="1">
        <v>3.3</v>
      </c>
      <c r="E364" s="1">
        <v>3.2</v>
      </c>
    </row>
    <row r="365" spans="1:5" ht="31.5">
      <c r="A365" s="5" t="s">
        <v>513</v>
      </c>
      <c r="B365" s="1" t="s">
        <v>514</v>
      </c>
      <c r="C365" s="1" t="s">
        <v>515</v>
      </c>
      <c r="D365" s="1">
        <v>10742.7</v>
      </c>
      <c r="E365" s="1">
        <v>11438.3</v>
      </c>
    </row>
    <row r="366" spans="1:5" ht="15.75">
      <c r="A366" s="5" t="s">
        <v>516</v>
      </c>
      <c r="B366" s="1">
        <v>25.6</v>
      </c>
      <c r="C366" s="1">
        <v>35.9</v>
      </c>
      <c r="D366" s="1">
        <v>22.4</v>
      </c>
      <c r="E366" s="1">
        <v>19.2</v>
      </c>
    </row>
    <row r="367" spans="1:5" ht="15.75">
      <c r="A367" s="5" t="s">
        <v>517</v>
      </c>
      <c r="B367" s="1" t="s">
        <v>1234</v>
      </c>
      <c r="C367" s="1" t="s">
        <v>518</v>
      </c>
      <c r="D367" s="1">
        <v>20.9</v>
      </c>
      <c r="E367" s="1">
        <v>23</v>
      </c>
    </row>
    <row r="368" spans="1:5" ht="15.75">
      <c r="A368" s="5" t="s">
        <v>519</v>
      </c>
      <c r="B368" s="1" t="s">
        <v>520</v>
      </c>
      <c r="C368" s="1" t="s">
        <v>521</v>
      </c>
      <c r="D368" s="1">
        <v>2</v>
      </c>
      <c r="E368" s="1">
        <v>1</v>
      </c>
    </row>
    <row r="369" spans="1:5" ht="31.5">
      <c r="A369" s="5" t="s">
        <v>522</v>
      </c>
      <c r="B369" s="1" t="s">
        <v>523</v>
      </c>
      <c r="C369" s="1" t="s">
        <v>524</v>
      </c>
      <c r="D369" s="1">
        <v>13.05</v>
      </c>
      <c r="E369" s="1">
        <v>6.2</v>
      </c>
    </row>
    <row r="370" spans="1:5" ht="31.5">
      <c r="A370" s="5" t="s">
        <v>525</v>
      </c>
      <c r="B370" s="1" t="s">
        <v>1137</v>
      </c>
      <c r="C370" s="1" t="s">
        <v>1225</v>
      </c>
      <c r="D370" s="1">
        <v>7.9</v>
      </c>
      <c r="E370" s="1">
        <v>9.45</v>
      </c>
    </row>
    <row r="371" spans="1:5" ht="15.75">
      <c r="A371" s="5" t="s">
        <v>526</v>
      </c>
      <c r="B371" s="1" t="s">
        <v>270</v>
      </c>
      <c r="C371" s="1" t="s">
        <v>369</v>
      </c>
      <c r="D371" s="1">
        <v>4.1</v>
      </c>
      <c r="E371" s="1">
        <v>5</v>
      </c>
    </row>
    <row r="372" spans="1:5" ht="15.75">
      <c r="A372" s="5" t="s">
        <v>527</v>
      </c>
      <c r="B372" s="1" t="s">
        <v>528</v>
      </c>
      <c r="C372" s="1" t="s">
        <v>529</v>
      </c>
      <c r="D372" s="1">
        <v>66.1</v>
      </c>
      <c r="E372" s="1">
        <v>57.6</v>
      </c>
    </row>
    <row r="373" spans="1:5" ht="31.5">
      <c r="A373" s="5" t="s">
        <v>530</v>
      </c>
      <c r="B373" s="1" t="s">
        <v>535</v>
      </c>
      <c r="C373" s="1" t="s">
        <v>536</v>
      </c>
      <c r="D373" s="1">
        <v>5.5</v>
      </c>
      <c r="E373" s="1">
        <v>5.9</v>
      </c>
    </row>
    <row r="374" spans="1:5" ht="31.5">
      <c r="A374" s="5" t="s">
        <v>537</v>
      </c>
      <c r="B374" s="1" t="s">
        <v>538</v>
      </c>
      <c r="C374" s="1" t="s">
        <v>1171</v>
      </c>
      <c r="D374" s="1">
        <v>2.4</v>
      </c>
      <c r="E374" s="1">
        <v>2.55</v>
      </c>
    </row>
    <row r="375" spans="1:5" ht="47.25">
      <c r="A375" s="5" t="s">
        <v>539</v>
      </c>
      <c r="B375" s="1" t="s">
        <v>540</v>
      </c>
      <c r="C375" s="1" t="s">
        <v>541</v>
      </c>
      <c r="D375" s="1">
        <v>14.2</v>
      </c>
      <c r="E375" s="1">
        <v>14.1</v>
      </c>
    </row>
    <row r="376" spans="1:5" ht="15.75">
      <c r="A376" s="5" t="s">
        <v>542</v>
      </c>
      <c r="B376" s="1" t="s">
        <v>543</v>
      </c>
      <c r="C376" s="1" t="s">
        <v>544</v>
      </c>
      <c r="D376" s="1">
        <v>308.3</v>
      </c>
      <c r="E376" s="1">
        <v>285</v>
      </c>
    </row>
    <row r="377" spans="1:5" ht="47.25">
      <c r="A377" s="5" t="s">
        <v>545</v>
      </c>
      <c r="B377" s="1" t="s">
        <v>1177</v>
      </c>
      <c r="C377" s="1" t="s">
        <v>1214</v>
      </c>
      <c r="D377" s="1">
        <v>7.6</v>
      </c>
      <c r="E377" s="1">
        <v>9.6</v>
      </c>
    </row>
    <row r="378" spans="1:5" ht="31.5">
      <c r="A378" s="5" t="s">
        <v>546</v>
      </c>
      <c r="B378" s="1" t="s">
        <v>549</v>
      </c>
      <c r="C378" s="1" t="s">
        <v>550</v>
      </c>
      <c r="D378" s="1">
        <v>352.2</v>
      </c>
      <c r="E378" s="1">
        <v>367</v>
      </c>
    </row>
    <row r="379" ht="15.75">
      <c r="A379" s="6"/>
    </row>
    <row r="380" spans="1:5" ht="47.25">
      <c r="A380" s="62" t="s">
        <v>551</v>
      </c>
      <c r="E380" s="53">
        <v>37</v>
      </c>
    </row>
    <row r="381" spans="1:5" ht="15.75">
      <c r="A381" s="41"/>
      <c r="E381" s="41"/>
    </row>
  </sheetData>
  <mergeCells count="13">
    <mergeCell ref="A352:E352"/>
    <mergeCell ref="A316:E316"/>
    <mergeCell ref="A348:E348"/>
    <mergeCell ref="A349:E349"/>
    <mergeCell ref="A350:E350"/>
    <mergeCell ref="A174:E174"/>
    <mergeCell ref="A214:E214"/>
    <mergeCell ref="A246:E247"/>
    <mergeCell ref="A280:E280"/>
    <mergeCell ref="A1:E1"/>
    <mergeCell ref="A36:E37"/>
    <mergeCell ref="A87:E87"/>
    <mergeCell ref="A134:E134"/>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43"/>
  <sheetViews>
    <sheetView workbookViewId="0" topLeftCell="A1">
      <selection activeCell="E37" sqref="E37"/>
    </sheetView>
  </sheetViews>
  <sheetFormatPr defaultColWidth="9.140625" defaultRowHeight="12.75"/>
  <cols>
    <col min="1" max="1" width="56.7109375" style="3" customWidth="1"/>
    <col min="2" max="2" width="17.140625" style="3" customWidth="1"/>
    <col min="3" max="3" width="10.140625" style="3" bestFit="1" customWidth="1"/>
    <col min="4" max="16384" width="9.140625" style="3" customWidth="1"/>
  </cols>
  <sheetData>
    <row r="1" spans="1:5" ht="58.5" customHeight="1">
      <c r="A1" s="251" t="s">
        <v>1264</v>
      </c>
      <c r="B1" s="251"/>
      <c r="C1" s="251"/>
      <c r="D1" s="251"/>
      <c r="E1" s="251"/>
    </row>
    <row r="2" spans="1:5" ht="15.75">
      <c r="A2" s="3" t="s">
        <v>1265</v>
      </c>
      <c r="B2" s="3" t="s">
        <v>1266</v>
      </c>
      <c r="C2" s="188" t="s">
        <v>1267</v>
      </c>
      <c r="D2" s="188"/>
      <c r="E2" s="188"/>
    </row>
    <row r="3" spans="3:5" ht="15.75">
      <c r="C3" s="3" t="s">
        <v>1268</v>
      </c>
      <c r="D3" s="3" t="s">
        <v>1269</v>
      </c>
      <c r="E3" s="3" t="s">
        <v>1042</v>
      </c>
    </row>
    <row r="4" spans="1:2" ht="15.75">
      <c r="A4" s="3" t="s">
        <v>1272</v>
      </c>
      <c r="B4" s="3">
        <v>318</v>
      </c>
    </row>
    <row r="5" spans="1:5" ht="15.75">
      <c r="A5" s="3" t="s">
        <v>1279</v>
      </c>
      <c r="C5" s="3">
        <v>421</v>
      </c>
      <c r="D5" s="3">
        <v>436.8</v>
      </c>
      <c r="E5" s="3">
        <v>397.7</v>
      </c>
    </row>
    <row r="6" spans="1:5" ht="15.75">
      <c r="A6" s="3" t="s">
        <v>1280</v>
      </c>
      <c r="C6" s="3">
        <v>406.3</v>
      </c>
      <c r="D6" s="3">
        <v>420.5</v>
      </c>
      <c r="E6" s="3">
        <v>379.6</v>
      </c>
    </row>
    <row r="7" spans="1:2" ht="15.75">
      <c r="A7" s="3" t="s">
        <v>1273</v>
      </c>
      <c r="B7" s="3">
        <v>9198</v>
      </c>
    </row>
    <row r="8" spans="1:5" ht="15.75">
      <c r="A8" s="3" t="s">
        <v>1270</v>
      </c>
      <c r="C8" s="3">
        <v>9450</v>
      </c>
      <c r="D8" s="3">
        <v>9594.2</v>
      </c>
      <c r="E8" s="3">
        <v>9774.2</v>
      </c>
    </row>
    <row r="9" spans="1:5" ht="15.75">
      <c r="A9" s="3" t="s">
        <v>1271</v>
      </c>
      <c r="C9" s="3">
        <v>9855.4</v>
      </c>
      <c r="D9" s="3">
        <v>9858.7</v>
      </c>
      <c r="E9" s="3">
        <v>9856.3</v>
      </c>
    </row>
    <row r="10" spans="1:5" ht="15.75">
      <c r="A10" s="3" t="s">
        <v>1277</v>
      </c>
      <c r="B10" s="3">
        <v>740</v>
      </c>
      <c r="C10" s="3">
        <v>1325.8</v>
      </c>
      <c r="D10" s="3">
        <v>1084.6</v>
      </c>
      <c r="E10" s="3">
        <v>1324.2</v>
      </c>
    </row>
    <row r="11" spans="1:2" ht="15.75">
      <c r="A11" s="3" t="s">
        <v>1278</v>
      </c>
      <c r="B11" s="3">
        <v>8458</v>
      </c>
    </row>
    <row r="12" spans="1:5" ht="15.75">
      <c r="A12" s="3" t="s">
        <v>1270</v>
      </c>
      <c r="C12" s="3">
        <v>8124.2</v>
      </c>
      <c r="D12" s="3">
        <v>8509.6</v>
      </c>
      <c r="E12" s="3">
        <v>8452.7</v>
      </c>
    </row>
    <row r="13" spans="1:5" ht="15.75">
      <c r="A13" s="3" t="s">
        <v>1271</v>
      </c>
      <c r="C13" s="3">
        <v>8529.7</v>
      </c>
      <c r="D13" s="3">
        <v>8774</v>
      </c>
      <c r="E13" s="3">
        <v>8650.2</v>
      </c>
    </row>
    <row r="14" spans="1:2" ht="15.75">
      <c r="A14" s="3" t="s">
        <v>1274</v>
      </c>
      <c r="B14" s="3">
        <v>2812.5</v>
      </c>
    </row>
    <row r="15" spans="1:5" ht="15.75">
      <c r="A15" s="3" t="s">
        <v>1270</v>
      </c>
      <c r="C15" s="3">
        <v>1832.8</v>
      </c>
      <c r="D15" s="3">
        <v>1786.6</v>
      </c>
      <c r="E15" s="3">
        <v>1908.5</v>
      </c>
    </row>
    <row r="16" spans="1:5" ht="15.75">
      <c r="A16" s="3" t="s">
        <v>1271</v>
      </c>
      <c r="C16" s="3">
        <v>2108.5</v>
      </c>
      <c r="D16" s="3">
        <v>2177.4</v>
      </c>
      <c r="E16" s="3">
        <v>2225.6</v>
      </c>
    </row>
    <row r="17" spans="1:2" ht="15.75">
      <c r="A17" s="3" t="s">
        <v>1275</v>
      </c>
      <c r="B17" s="3">
        <v>712.4</v>
      </c>
    </row>
    <row r="18" spans="1:5" ht="15.75">
      <c r="A18" s="3" t="s">
        <v>1270</v>
      </c>
      <c r="C18" s="3">
        <v>76</v>
      </c>
      <c r="D18" s="3">
        <v>81.8</v>
      </c>
      <c r="E18" s="3">
        <v>77.8</v>
      </c>
    </row>
    <row r="19" spans="1:2" ht="31.5">
      <c r="A19" s="1" t="s">
        <v>1281</v>
      </c>
      <c r="B19" s="3">
        <v>2100.1</v>
      </c>
    </row>
    <row r="20" spans="1:5" ht="15.75">
      <c r="A20" s="3" t="s">
        <v>1270</v>
      </c>
      <c r="C20" s="3">
        <v>1741</v>
      </c>
      <c r="D20" s="3">
        <v>1819.7</v>
      </c>
      <c r="E20" s="3">
        <v>1792.6</v>
      </c>
    </row>
    <row r="21" spans="1:5" ht="15.75">
      <c r="A21" s="3" t="s">
        <v>1271</v>
      </c>
      <c r="C21" s="3">
        <v>2032.5</v>
      </c>
      <c r="D21" s="3">
        <v>2095.6</v>
      </c>
      <c r="E21" s="3">
        <v>2091.9</v>
      </c>
    </row>
    <row r="22" spans="1:2" ht="15.75">
      <c r="A22" s="3" t="s">
        <v>1276</v>
      </c>
      <c r="B22" s="3">
        <v>577</v>
      </c>
    </row>
    <row r="23" spans="1:5" ht="15.75">
      <c r="A23" s="3" t="s">
        <v>1270</v>
      </c>
      <c r="C23" s="3">
        <v>432.1</v>
      </c>
      <c r="D23" s="3">
        <v>478</v>
      </c>
      <c r="E23" s="3">
        <v>485.2</v>
      </c>
    </row>
    <row r="24" spans="1:5" ht="15.75">
      <c r="A24" s="3" t="s">
        <v>1271</v>
      </c>
      <c r="C24" s="3">
        <v>441.4</v>
      </c>
      <c r="D24" s="3">
        <v>489.4</v>
      </c>
      <c r="E24" s="3">
        <v>485.6</v>
      </c>
    </row>
    <row r="25" spans="1:6" ht="15.75">
      <c r="A25" s="30"/>
      <c r="B25" s="30"/>
      <c r="C25" s="30"/>
      <c r="D25" s="30"/>
      <c r="E25" s="30"/>
      <c r="F25" s="26"/>
    </row>
    <row r="26" spans="1:6" ht="15.75">
      <c r="A26" s="30"/>
      <c r="B26" s="30"/>
      <c r="C26" s="30"/>
      <c r="D26" s="30"/>
      <c r="E26" s="30"/>
      <c r="F26" s="26"/>
    </row>
    <row r="27" spans="1:6" ht="15.75">
      <c r="A27" s="30"/>
      <c r="B27" s="30"/>
      <c r="C27" s="30"/>
      <c r="D27" s="30"/>
      <c r="E27" s="30"/>
      <c r="F27" s="26"/>
    </row>
    <row r="28" spans="1:6" ht="15.75">
      <c r="A28" s="30"/>
      <c r="B28" s="30"/>
      <c r="C28" s="30"/>
      <c r="D28" s="30"/>
      <c r="E28" s="30"/>
      <c r="F28" s="26"/>
    </row>
    <row r="29" spans="1:6" ht="15.75">
      <c r="A29" s="30"/>
      <c r="B29" s="30"/>
      <c r="C29" s="30"/>
      <c r="D29" s="30"/>
      <c r="E29" s="30"/>
      <c r="F29" s="26"/>
    </row>
    <row r="30" spans="1:6" ht="15.75">
      <c r="A30" s="30"/>
      <c r="B30" s="30"/>
      <c r="C30" s="30"/>
      <c r="D30" s="30"/>
      <c r="E30" s="30"/>
      <c r="F30" s="26"/>
    </row>
    <row r="31" spans="1:6" ht="15.75">
      <c r="A31" s="30"/>
      <c r="B31" s="30"/>
      <c r="C31" s="30"/>
      <c r="D31" s="30"/>
      <c r="E31" s="30"/>
      <c r="F31" s="26"/>
    </row>
    <row r="32" spans="1:6" ht="15.75">
      <c r="A32" s="30"/>
      <c r="B32" s="30"/>
      <c r="C32" s="30"/>
      <c r="D32" s="30"/>
      <c r="E32" s="30"/>
      <c r="F32" s="26"/>
    </row>
    <row r="33" spans="1:6" ht="15.75">
      <c r="A33" s="30"/>
      <c r="B33" s="30"/>
      <c r="C33" s="30"/>
      <c r="D33" s="30"/>
      <c r="E33" s="30"/>
      <c r="F33" s="26"/>
    </row>
    <row r="34" spans="1:6" ht="15.75">
      <c r="A34" s="30"/>
      <c r="B34" s="30"/>
      <c r="C34" s="30"/>
      <c r="D34" s="30"/>
      <c r="E34" s="30"/>
      <c r="F34" s="26"/>
    </row>
    <row r="35" spans="1:6" ht="15.75">
      <c r="A35" s="30"/>
      <c r="B35" s="30"/>
      <c r="C35" s="30"/>
      <c r="D35" s="30"/>
      <c r="E35" s="30"/>
      <c r="F35" s="26"/>
    </row>
    <row r="36" spans="1:6" ht="15.75">
      <c r="A36" s="30"/>
      <c r="B36" s="30"/>
      <c r="C36" s="30"/>
      <c r="D36" s="30"/>
      <c r="E36" s="30"/>
      <c r="F36" s="26"/>
    </row>
    <row r="37" spans="1:6" ht="15.75">
      <c r="A37" s="30"/>
      <c r="B37" s="30"/>
      <c r="C37" s="30"/>
      <c r="D37" s="30"/>
      <c r="E37" s="30"/>
      <c r="F37" s="26"/>
    </row>
    <row r="38" spans="1:6" ht="15.75">
      <c r="A38" s="30"/>
      <c r="B38" s="30"/>
      <c r="C38" s="30"/>
      <c r="D38" s="30"/>
      <c r="E38" s="30"/>
      <c r="F38" s="26"/>
    </row>
    <row r="39" spans="1:6" ht="15.75">
      <c r="A39" s="30"/>
      <c r="B39" s="30"/>
      <c r="C39" s="30"/>
      <c r="D39" s="30"/>
      <c r="E39" s="30"/>
      <c r="F39" s="26"/>
    </row>
    <row r="40" spans="1:6" ht="15.75">
      <c r="A40" s="30"/>
      <c r="B40" s="30"/>
      <c r="C40" s="30"/>
      <c r="D40" s="30"/>
      <c r="E40" s="30"/>
      <c r="F40" s="26"/>
    </row>
    <row r="41" spans="1:6" ht="15.75">
      <c r="A41" s="30"/>
      <c r="B41" s="30"/>
      <c r="C41" s="30"/>
      <c r="D41" s="30"/>
      <c r="E41" s="30"/>
      <c r="F41" s="26"/>
    </row>
    <row r="42" spans="1:6" ht="15.75">
      <c r="A42" s="30"/>
      <c r="B42" s="30"/>
      <c r="C42" s="30"/>
      <c r="D42" s="30"/>
      <c r="E42" s="30">
        <v>45</v>
      </c>
      <c r="F42" s="26"/>
    </row>
    <row r="43" spans="1:5" ht="15.75">
      <c r="A43" s="28"/>
      <c r="B43" s="28"/>
      <c r="C43" s="28"/>
      <c r="D43" s="28"/>
      <c r="E43" s="28"/>
    </row>
  </sheetData>
  <mergeCells count="2">
    <mergeCell ref="A1:E1"/>
    <mergeCell ref="C2:E2"/>
  </mergeCells>
  <printOptions/>
  <pageMargins left="0" right="0"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G17" sqref="G17"/>
    </sheetView>
  </sheetViews>
  <sheetFormatPr defaultColWidth="9.140625" defaultRowHeight="12.75"/>
  <cols>
    <col min="1" max="1" width="24.140625" style="73" customWidth="1"/>
    <col min="2" max="2" width="12.00390625" style="73" customWidth="1"/>
    <col min="3" max="3" width="16.421875" style="73" customWidth="1"/>
    <col min="4" max="4" width="15.57421875" style="73" customWidth="1"/>
    <col min="5" max="5" width="15.00390625" style="73" customWidth="1"/>
    <col min="6" max="6" width="11.28125" style="73" customWidth="1"/>
    <col min="7" max="7" width="16.57421875" style="73" customWidth="1"/>
    <col min="8" max="8" width="16.421875" style="73" customWidth="1"/>
    <col min="9" max="9" width="14.8515625" style="73" customWidth="1"/>
    <col min="10" max="16384" width="9.140625" style="73" customWidth="1"/>
  </cols>
  <sheetData>
    <row r="1" spans="1:9" ht="15">
      <c r="A1" s="193" t="s">
        <v>955</v>
      </c>
      <c r="B1" s="194"/>
      <c r="C1" s="194"/>
      <c r="D1" s="194"/>
      <c r="E1" s="194"/>
      <c r="F1" s="194"/>
      <c r="G1" s="194"/>
      <c r="H1" s="194"/>
      <c r="I1" s="181"/>
    </row>
    <row r="2" spans="1:9" ht="15">
      <c r="A2" s="182"/>
      <c r="B2" s="182">
        <v>2007</v>
      </c>
      <c r="C2" s="182"/>
      <c r="D2" s="182"/>
      <c r="E2" s="182"/>
      <c r="F2" s="182">
        <v>2008</v>
      </c>
      <c r="G2" s="182"/>
      <c r="H2" s="182"/>
      <c r="I2" s="182"/>
    </row>
    <row r="3" spans="1:9" ht="15">
      <c r="A3" s="182"/>
      <c r="B3" s="182" t="s">
        <v>956</v>
      </c>
      <c r="C3" s="182" t="s">
        <v>957</v>
      </c>
      <c r="D3" s="182"/>
      <c r="E3" s="182"/>
      <c r="F3" s="182" t="s">
        <v>956</v>
      </c>
      <c r="G3" s="182" t="s">
        <v>957</v>
      </c>
      <c r="H3" s="182"/>
      <c r="I3" s="182"/>
    </row>
    <row r="4" spans="1:9" ht="44.25" customHeight="1">
      <c r="A4" s="182"/>
      <c r="B4" s="182"/>
      <c r="C4" s="78" t="s">
        <v>958</v>
      </c>
      <c r="D4" s="78" t="s">
        <v>959</v>
      </c>
      <c r="E4" s="78" t="s">
        <v>960</v>
      </c>
      <c r="F4" s="182"/>
      <c r="G4" s="78" t="s">
        <v>958</v>
      </c>
      <c r="H4" s="78" t="s">
        <v>959</v>
      </c>
      <c r="I4" s="78" t="s">
        <v>960</v>
      </c>
    </row>
    <row r="5" spans="1:9" ht="36.75" customHeight="1">
      <c r="A5" s="4" t="s">
        <v>961</v>
      </c>
      <c r="B5" s="74">
        <v>6451</v>
      </c>
      <c r="C5" s="74">
        <v>5884</v>
      </c>
      <c r="D5" s="74">
        <v>372</v>
      </c>
      <c r="E5" s="74">
        <v>195</v>
      </c>
      <c r="F5" s="4">
        <v>6571</v>
      </c>
      <c r="G5" s="4">
        <v>5954</v>
      </c>
      <c r="H5" s="4">
        <v>392</v>
      </c>
      <c r="I5" s="4">
        <v>225</v>
      </c>
    </row>
    <row r="6" spans="1:9" ht="17.25" customHeight="1">
      <c r="A6" s="4" t="s">
        <v>962</v>
      </c>
      <c r="B6" s="74">
        <v>62.7</v>
      </c>
      <c r="C6" s="75">
        <f>C5*10000/1029770</f>
        <v>57.13897278032959</v>
      </c>
      <c r="D6" s="75">
        <f>D5*10000/1029770</f>
        <v>3.612457150625868</v>
      </c>
      <c r="E6" s="75">
        <f>E5*10000/1029770</f>
        <v>1.8936267321829146</v>
      </c>
      <c r="F6" s="4">
        <v>63.9</v>
      </c>
      <c r="G6" s="4">
        <v>57.9</v>
      </c>
      <c r="H6" s="4">
        <v>3.8</v>
      </c>
      <c r="I6" s="4">
        <v>2.2</v>
      </c>
    </row>
    <row r="7" spans="1:9" ht="35.25" customHeight="1">
      <c r="A7" s="4" t="s">
        <v>963</v>
      </c>
      <c r="B7" s="74">
        <f>C7+D7+E7</f>
        <v>2209997</v>
      </c>
      <c r="C7" s="74">
        <v>2060837</v>
      </c>
      <c r="D7" s="74">
        <v>84024</v>
      </c>
      <c r="E7" s="74">
        <v>65136</v>
      </c>
      <c r="F7" s="4">
        <v>2250910</v>
      </c>
      <c r="G7" s="4">
        <v>2070873</v>
      </c>
      <c r="H7" s="4">
        <v>106669</v>
      </c>
      <c r="I7" s="4">
        <v>73368</v>
      </c>
    </row>
    <row r="8" spans="1:9" ht="35.25" customHeight="1">
      <c r="A8" s="4" t="s">
        <v>964</v>
      </c>
      <c r="B8" s="76">
        <f>B7/6468</f>
        <v>341.6816635745207</v>
      </c>
      <c r="C8" s="74">
        <v>352</v>
      </c>
      <c r="D8" s="74">
        <v>209</v>
      </c>
      <c r="E8" s="74">
        <v>341</v>
      </c>
      <c r="F8" s="4">
        <v>343</v>
      </c>
      <c r="G8" s="4">
        <v>348</v>
      </c>
      <c r="H8" s="4">
        <v>272</v>
      </c>
      <c r="I8" s="4">
        <v>329</v>
      </c>
    </row>
    <row r="9" spans="1:9" ht="46.5" customHeight="1">
      <c r="A9" s="4" t="s">
        <v>968</v>
      </c>
      <c r="B9" s="75">
        <f>(2066307+14738+8685+82967)/(177279+1908+1045+16085)</f>
        <v>11.06728912931636</v>
      </c>
      <c r="C9" s="74">
        <v>11.6</v>
      </c>
      <c r="D9" s="74">
        <v>5.2</v>
      </c>
      <c r="E9" s="74">
        <v>22</v>
      </c>
      <c r="F9" s="4">
        <v>11.6</v>
      </c>
      <c r="G9" s="4">
        <v>11.4</v>
      </c>
      <c r="H9" s="4">
        <v>18.6</v>
      </c>
      <c r="I9" s="4">
        <v>21</v>
      </c>
    </row>
    <row r="10" spans="1:9" ht="30">
      <c r="A10" s="4" t="s">
        <v>965</v>
      </c>
      <c r="B10" s="75">
        <f>1908*100/(178324+1908)</f>
        <v>1.0586355364197257</v>
      </c>
      <c r="C10" s="74">
        <v>1.1</v>
      </c>
      <c r="D10" s="74">
        <v>0</v>
      </c>
      <c r="E10" s="75">
        <f>20*100/2929</f>
        <v>0.6828269033799932</v>
      </c>
      <c r="F10" s="4">
        <v>1.12</v>
      </c>
      <c r="G10" s="4">
        <v>1.11</v>
      </c>
      <c r="H10" s="4">
        <v>0</v>
      </c>
      <c r="I10" s="4">
        <v>0.54</v>
      </c>
    </row>
    <row r="11" spans="1:9" ht="35.25" customHeight="1">
      <c r="A11" s="4" t="s">
        <v>966</v>
      </c>
      <c r="B11" s="74">
        <f>C11+D11+E11</f>
        <v>196317</v>
      </c>
      <c r="C11" s="74">
        <f>174380+1888+1035</f>
        <v>177303</v>
      </c>
      <c r="D11" s="74">
        <v>16085</v>
      </c>
      <c r="E11" s="74">
        <f>2899+20+10</f>
        <v>2929</v>
      </c>
      <c r="F11" s="4">
        <v>191060</v>
      </c>
      <c r="G11" s="4">
        <v>181842</v>
      </c>
      <c r="H11" s="4">
        <v>5729</v>
      </c>
      <c r="I11" s="4">
        <v>3489</v>
      </c>
    </row>
    <row r="12" spans="1:9" ht="62.25" customHeight="1">
      <c r="A12" s="4" t="s">
        <v>1039</v>
      </c>
      <c r="B12" s="74"/>
      <c r="C12" s="74"/>
      <c r="D12" s="74"/>
      <c r="E12" s="74"/>
      <c r="F12" s="77">
        <f>F11*1000/1028671</f>
        <v>185.7347976175084</v>
      </c>
      <c r="G12" s="77">
        <f>G11*1000/1028671</f>
        <v>176.7737206550977</v>
      </c>
      <c r="H12" s="77">
        <f>H11*1000/1028671</f>
        <v>5.569321969803757</v>
      </c>
      <c r="I12" s="77">
        <f>I11*1000/1028671</f>
        <v>3.3917549926069657</v>
      </c>
    </row>
    <row r="13" spans="1:9" ht="66.75" customHeight="1">
      <c r="A13" s="4" t="s">
        <v>1040</v>
      </c>
      <c r="B13" s="75">
        <f>(167964+16043)*1000/1029770</f>
        <v>178.68747390193926</v>
      </c>
      <c r="C13" s="75">
        <v>163.1</v>
      </c>
      <c r="D13" s="75">
        <f>16043*1000/1029770</f>
        <v>15.57920700739</v>
      </c>
      <c r="E13" s="75"/>
      <c r="F13" s="4">
        <v>176.2</v>
      </c>
      <c r="G13" s="4">
        <v>167.3</v>
      </c>
      <c r="H13" s="4">
        <v>5.5</v>
      </c>
      <c r="I13" s="4"/>
    </row>
    <row r="14" spans="1:9" ht="78" customHeight="1">
      <c r="A14" s="4" t="s">
        <v>1041</v>
      </c>
      <c r="B14" s="75">
        <f>(196321+2928+16881)*1000/1029770</f>
        <v>209.88181827009916</v>
      </c>
      <c r="C14" s="75">
        <f>196321*1000/1029770</f>
        <v>190.64548394301642</v>
      </c>
      <c r="D14" s="75">
        <f>16881*1000/1029770</f>
        <v>16.39298095691271</v>
      </c>
      <c r="E14" s="75"/>
      <c r="F14" s="74">
        <v>201.2</v>
      </c>
      <c r="G14" s="74">
        <v>194.8</v>
      </c>
      <c r="H14" s="74">
        <v>6.5</v>
      </c>
      <c r="I14" s="74"/>
    </row>
    <row r="17" ht="15">
      <c r="I17" s="81">
        <v>13</v>
      </c>
    </row>
  </sheetData>
  <mergeCells count="8">
    <mergeCell ref="A1:I1"/>
    <mergeCell ref="A2:A4"/>
    <mergeCell ref="B2:E2"/>
    <mergeCell ref="F2:I2"/>
    <mergeCell ref="B3:B4"/>
    <mergeCell ref="C3:E3"/>
    <mergeCell ref="F3:F4"/>
    <mergeCell ref="G3:I3"/>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17"/>
  <sheetViews>
    <sheetView zoomScale="75" zoomScaleNormal="75" workbookViewId="0" topLeftCell="A28">
      <selection activeCell="J94" sqref="J94"/>
    </sheetView>
  </sheetViews>
  <sheetFormatPr defaultColWidth="9.140625" defaultRowHeight="12.75"/>
  <cols>
    <col min="1" max="1" width="30.8515625" style="3" customWidth="1"/>
    <col min="2" max="2" width="12.57421875" style="3" customWidth="1"/>
    <col min="3" max="3" width="12.140625" style="3" customWidth="1"/>
    <col min="4" max="4" width="12.00390625" style="3" customWidth="1"/>
    <col min="5" max="5" width="10.7109375" style="3" customWidth="1"/>
    <col min="6" max="6" width="11.57421875" style="3" customWidth="1"/>
    <col min="7" max="7" width="10.57421875" style="3" customWidth="1"/>
    <col min="8" max="8" width="10.8515625" style="3" customWidth="1"/>
    <col min="9" max="9" width="9.8515625" style="3" customWidth="1"/>
    <col min="10" max="10" width="9.28125" style="3" bestFit="1" customWidth="1"/>
    <col min="11" max="12" width="10.421875" style="3" customWidth="1"/>
    <col min="13" max="13" width="10.7109375" style="3" customWidth="1"/>
    <col min="14" max="16384" width="9.140625" style="3" customWidth="1"/>
  </cols>
  <sheetData>
    <row r="1" spans="1:14" ht="15.75">
      <c r="A1" s="29"/>
      <c r="B1" s="30"/>
      <c r="C1" s="30"/>
      <c r="D1" s="30"/>
      <c r="E1" s="30"/>
      <c r="F1" s="30"/>
      <c r="G1" s="30"/>
      <c r="H1" s="30"/>
      <c r="I1" s="30"/>
      <c r="J1" s="39"/>
      <c r="K1" s="39"/>
      <c r="L1" s="39"/>
      <c r="M1" s="39"/>
      <c r="N1" s="26"/>
    </row>
    <row r="2" spans="1:14" ht="15.75">
      <c r="A2" s="29"/>
      <c r="B2" s="30"/>
      <c r="C2" s="30"/>
      <c r="D2" s="30"/>
      <c r="E2" s="30"/>
      <c r="F2" s="30"/>
      <c r="G2" s="30"/>
      <c r="H2" s="30"/>
      <c r="I2" s="30"/>
      <c r="J2" s="39"/>
      <c r="K2" s="39"/>
      <c r="L2" s="39"/>
      <c r="M2" s="72"/>
      <c r="N2" s="26"/>
    </row>
    <row r="3" spans="1:14" ht="15.75">
      <c r="A3" s="30"/>
      <c r="B3" s="30"/>
      <c r="C3" s="30"/>
      <c r="D3" s="30"/>
      <c r="E3" s="30"/>
      <c r="F3" s="30"/>
      <c r="G3" s="30"/>
      <c r="H3" s="30"/>
      <c r="I3" s="30"/>
      <c r="J3" s="30"/>
      <c r="K3" s="30"/>
      <c r="L3" s="30"/>
      <c r="M3" s="30"/>
      <c r="N3" s="26"/>
    </row>
    <row r="4" spans="1:13" ht="18.75">
      <c r="A4" s="184" t="s">
        <v>990</v>
      </c>
      <c r="B4" s="184"/>
      <c r="C4" s="184"/>
      <c r="D4" s="184"/>
      <c r="E4" s="184"/>
      <c r="F4" s="184"/>
      <c r="G4" s="184"/>
      <c r="H4" s="184"/>
      <c r="I4" s="184"/>
      <c r="J4" s="184"/>
      <c r="K4" s="184"/>
      <c r="L4" s="184"/>
      <c r="M4" s="184"/>
    </row>
    <row r="5" spans="1:13" ht="31.5" customHeight="1">
      <c r="A5" s="197" t="s">
        <v>969</v>
      </c>
      <c r="B5" s="197" t="s">
        <v>970</v>
      </c>
      <c r="C5" s="197"/>
      <c r="D5" s="197"/>
      <c r="E5" s="197" t="s">
        <v>971</v>
      </c>
      <c r="F5" s="197"/>
      <c r="G5" s="197"/>
      <c r="H5" s="197" t="s">
        <v>972</v>
      </c>
      <c r="I5" s="197"/>
      <c r="J5" s="197"/>
      <c r="K5" s="197" t="s">
        <v>974</v>
      </c>
      <c r="L5" s="197"/>
      <c r="M5" s="197"/>
    </row>
    <row r="6" spans="1:13" ht="15.75">
      <c r="A6" s="197"/>
      <c r="B6" s="197"/>
      <c r="C6" s="197"/>
      <c r="D6" s="197"/>
      <c r="E6" s="197"/>
      <c r="F6" s="197"/>
      <c r="G6" s="197"/>
      <c r="H6" s="197" t="s">
        <v>973</v>
      </c>
      <c r="I6" s="197"/>
      <c r="J6" s="197"/>
      <c r="K6" s="197"/>
      <c r="L6" s="197"/>
      <c r="M6" s="197"/>
    </row>
    <row r="7" spans="1:13" ht="15.75">
      <c r="A7" s="197"/>
      <c r="B7" s="1">
        <v>2006</v>
      </c>
      <c r="C7" s="3">
        <v>2007</v>
      </c>
      <c r="D7" s="3">
        <v>2008</v>
      </c>
      <c r="E7" s="1">
        <v>2006</v>
      </c>
      <c r="F7" s="3">
        <v>2007</v>
      </c>
      <c r="G7" s="3">
        <v>2008</v>
      </c>
      <c r="H7" s="1">
        <v>2006</v>
      </c>
      <c r="I7" s="3">
        <v>2007</v>
      </c>
      <c r="J7" s="3">
        <v>2008</v>
      </c>
      <c r="K7" s="1">
        <v>2006</v>
      </c>
      <c r="L7" s="3">
        <v>2007</v>
      </c>
      <c r="M7" s="3">
        <v>2008</v>
      </c>
    </row>
    <row r="8" spans="1:13" ht="15.75">
      <c r="A8" s="14" t="s">
        <v>975</v>
      </c>
      <c r="B8" s="1">
        <v>6009</v>
      </c>
      <c r="C8" s="3">
        <v>6079</v>
      </c>
      <c r="D8" s="3">
        <v>6179</v>
      </c>
      <c r="E8" s="1">
        <v>327</v>
      </c>
      <c r="F8" s="3">
        <v>350</v>
      </c>
      <c r="G8" s="3">
        <v>347</v>
      </c>
      <c r="H8" s="1">
        <v>11.5</v>
      </c>
      <c r="I8" s="3">
        <v>11.8</v>
      </c>
      <c r="J8" s="3">
        <v>11.6</v>
      </c>
      <c r="K8" s="1">
        <v>1.1</v>
      </c>
      <c r="L8" s="3">
        <v>1.06</v>
      </c>
      <c r="M8" s="3">
        <v>1.11</v>
      </c>
    </row>
    <row r="9" spans="1:13" ht="15.75">
      <c r="A9" s="14" t="s">
        <v>976</v>
      </c>
      <c r="B9" s="1">
        <v>216</v>
      </c>
      <c r="C9" s="3">
        <v>216</v>
      </c>
      <c r="D9" s="3">
        <v>216</v>
      </c>
      <c r="E9" s="1">
        <v>340</v>
      </c>
      <c r="F9" s="3">
        <v>369</v>
      </c>
      <c r="G9" s="3">
        <v>348</v>
      </c>
      <c r="H9" s="1">
        <v>14.1</v>
      </c>
      <c r="I9" s="3">
        <v>15.1</v>
      </c>
      <c r="J9" s="3">
        <v>14.1</v>
      </c>
      <c r="K9" s="1">
        <v>0.6</v>
      </c>
      <c r="L9" s="3">
        <v>0.89</v>
      </c>
      <c r="M9" s="3">
        <v>0.77</v>
      </c>
    </row>
    <row r="10" spans="1:13" ht="15.75">
      <c r="A10" s="14" t="s">
        <v>977</v>
      </c>
      <c r="B10" s="1">
        <v>495</v>
      </c>
      <c r="C10" s="3">
        <v>520</v>
      </c>
      <c r="D10" s="3">
        <v>520</v>
      </c>
      <c r="E10" s="1">
        <v>332</v>
      </c>
      <c r="F10" s="3">
        <v>347</v>
      </c>
      <c r="G10" s="3">
        <v>338</v>
      </c>
      <c r="H10" s="1">
        <v>8.5</v>
      </c>
      <c r="I10" s="3">
        <v>9.1</v>
      </c>
      <c r="J10" s="3">
        <v>8.9</v>
      </c>
      <c r="K10" s="1">
        <v>1.4</v>
      </c>
      <c r="L10" s="3">
        <v>1.13</v>
      </c>
      <c r="M10" s="3">
        <v>1.28</v>
      </c>
    </row>
    <row r="11" spans="1:13" ht="15.75">
      <c r="A11" s="14" t="s">
        <v>900</v>
      </c>
      <c r="B11" s="1"/>
      <c r="D11" s="3">
        <v>100</v>
      </c>
      <c r="E11" s="1"/>
      <c r="G11" s="3">
        <v>323</v>
      </c>
      <c r="H11" s="1"/>
      <c r="J11" s="3">
        <v>14</v>
      </c>
      <c r="K11" s="1"/>
      <c r="M11" s="3">
        <v>0.48</v>
      </c>
    </row>
    <row r="12" spans="1:13" ht="15.75">
      <c r="A12" s="14" t="s">
        <v>978</v>
      </c>
      <c r="B12" s="1">
        <v>445</v>
      </c>
      <c r="C12" s="3">
        <v>445</v>
      </c>
      <c r="D12" s="3">
        <v>445</v>
      </c>
      <c r="E12" s="1">
        <v>338</v>
      </c>
      <c r="F12" s="3">
        <v>354</v>
      </c>
      <c r="G12" s="3">
        <v>351</v>
      </c>
      <c r="H12" s="1">
        <v>16</v>
      </c>
      <c r="I12" s="3">
        <v>15.4</v>
      </c>
      <c r="J12" s="3">
        <v>15.4</v>
      </c>
      <c r="K12" s="1">
        <v>0.3</v>
      </c>
      <c r="L12" s="3">
        <v>0.52</v>
      </c>
      <c r="M12" s="3">
        <v>0.36</v>
      </c>
    </row>
    <row r="13" spans="1:13" ht="15.75">
      <c r="A13" s="14" t="s">
        <v>979</v>
      </c>
      <c r="B13" s="1">
        <v>75</v>
      </c>
      <c r="C13" s="3">
        <v>75</v>
      </c>
      <c r="D13" s="3">
        <v>75</v>
      </c>
      <c r="E13" s="1">
        <v>272</v>
      </c>
      <c r="F13" s="3">
        <v>290</v>
      </c>
      <c r="G13" s="3">
        <v>300</v>
      </c>
      <c r="H13" s="1">
        <v>14.9</v>
      </c>
      <c r="I13" s="3">
        <v>15.3</v>
      </c>
      <c r="J13" s="3">
        <v>14.8</v>
      </c>
      <c r="K13" s="1">
        <v>0.4</v>
      </c>
      <c r="L13" s="3">
        <v>0</v>
      </c>
      <c r="M13" s="3">
        <v>0.2</v>
      </c>
    </row>
    <row r="14" spans="1:13" ht="15.75">
      <c r="A14" s="14" t="s">
        <v>980</v>
      </c>
      <c r="B14" s="1">
        <v>604</v>
      </c>
      <c r="C14" s="3">
        <v>604</v>
      </c>
      <c r="D14" s="3">
        <v>604</v>
      </c>
      <c r="E14" s="1">
        <v>343</v>
      </c>
      <c r="F14" s="3">
        <v>361</v>
      </c>
      <c r="G14" s="3">
        <v>344</v>
      </c>
      <c r="H14" s="1">
        <v>11.6</v>
      </c>
      <c r="I14" s="3">
        <v>11.8</v>
      </c>
      <c r="J14" s="3">
        <v>11.5</v>
      </c>
      <c r="K14" s="1">
        <v>1.2</v>
      </c>
      <c r="L14" s="3">
        <v>1.24</v>
      </c>
      <c r="M14" s="3">
        <v>1.38</v>
      </c>
    </row>
    <row r="15" spans="1:13" ht="15.75">
      <c r="A15" s="14" t="s">
        <v>981</v>
      </c>
      <c r="B15" s="1">
        <v>40</v>
      </c>
      <c r="C15" s="3">
        <v>40</v>
      </c>
      <c r="D15" s="3">
        <v>40</v>
      </c>
      <c r="E15" s="1">
        <v>322</v>
      </c>
      <c r="F15" s="3">
        <v>290</v>
      </c>
      <c r="G15" s="3">
        <v>311</v>
      </c>
      <c r="H15" s="1">
        <v>12.8</v>
      </c>
      <c r="I15" s="3">
        <v>11.8</v>
      </c>
      <c r="J15" s="3">
        <v>11.6</v>
      </c>
      <c r="K15" s="1" t="s">
        <v>930</v>
      </c>
      <c r="L15" s="3">
        <v>0</v>
      </c>
      <c r="M15" s="3">
        <v>0</v>
      </c>
    </row>
    <row r="16" spans="1:13" ht="15.75">
      <c r="A16" s="14" t="s">
        <v>982</v>
      </c>
      <c r="B16" s="1">
        <v>575</v>
      </c>
      <c r="C16" s="3">
        <v>575</v>
      </c>
      <c r="D16" s="3">
        <v>575</v>
      </c>
      <c r="E16" s="1">
        <v>314</v>
      </c>
      <c r="F16" s="3">
        <v>324</v>
      </c>
      <c r="G16" s="3">
        <v>329</v>
      </c>
      <c r="H16" s="1">
        <v>12.3</v>
      </c>
      <c r="I16" s="3">
        <v>12.5</v>
      </c>
      <c r="J16" s="3">
        <v>12.2</v>
      </c>
      <c r="K16" s="1">
        <v>0.3</v>
      </c>
      <c r="L16" s="3">
        <v>0.32</v>
      </c>
      <c r="M16" s="3">
        <v>0.34</v>
      </c>
    </row>
    <row r="17" spans="1:13" ht="15.75">
      <c r="A17" s="14" t="s">
        <v>983</v>
      </c>
      <c r="B17" s="1">
        <v>500</v>
      </c>
      <c r="C17" s="3">
        <v>580</v>
      </c>
      <c r="D17" s="3">
        <v>580</v>
      </c>
      <c r="E17" s="1">
        <v>344</v>
      </c>
      <c r="F17" s="3">
        <v>340</v>
      </c>
      <c r="G17" s="3">
        <v>357</v>
      </c>
      <c r="H17" s="1">
        <v>11.5</v>
      </c>
      <c r="I17" s="3">
        <v>12</v>
      </c>
      <c r="J17" s="3">
        <v>12.7</v>
      </c>
      <c r="K17" s="1">
        <v>1.6</v>
      </c>
      <c r="L17" s="3">
        <v>1.56</v>
      </c>
      <c r="M17" s="3">
        <v>1.94</v>
      </c>
    </row>
    <row r="18" spans="1:13" ht="15.75">
      <c r="A18" s="14" t="s">
        <v>984</v>
      </c>
      <c r="B18" s="1">
        <v>959</v>
      </c>
      <c r="C18" s="3">
        <v>984</v>
      </c>
      <c r="D18" s="3">
        <v>984</v>
      </c>
      <c r="E18" s="1">
        <v>348</v>
      </c>
      <c r="F18" s="3">
        <v>373</v>
      </c>
      <c r="G18" s="3">
        <v>380</v>
      </c>
      <c r="H18" s="1">
        <v>11.8</v>
      </c>
      <c r="I18" s="3">
        <v>11.8</v>
      </c>
      <c r="J18" s="3">
        <v>11.7</v>
      </c>
      <c r="K18" s="1">
        <v>2</v>
      </c>
      <c r="L18" s="3">
        <v>1.93</v>
      </c>
      <c r="M18" s="3">
        <v>1.96</v>
      </c>
    </row>
    <row r="19" spans="1:13" ht="15.75">
      <c r="A19" s="14" t="s">
        <v>985</v>
      </c>
      <c r="B19" s="1">
        <v>510</v>
      </c>
      <c r="C19" s="3">
        <v>510</v>
      </c>
      <c r="D19" s="3">
        <v>510</v>
      </c>
      <c r="E19" s="1">
        <v>311</v>
      </c>
      <c r="F19" s="3">
        <v>322</v>
      </c>
      <c r="G19" s="3">
        <v>318</v>
      </c>
      <c r="H19" s="1">
        <v>12.1</v>
      </c>
      <c r="I19" s="3">
        <v>12.1</v>
      </c>
      <c r="J19" s="3">
        <v>11.6</v>
      </c>
      <c r="K19" s="1">
        <v>0.1</v>
      </c>
      <c r="L19" s="3">
        <v>0.12</v>
      </c>
      <c r="M19" s="3">
        <v>0.09</v>
      </c>
    </row>
    <row r="20" spans="1:13" ht="15.75">
      <c r="A20" s="14" t="s">
        <v>986</v>
      </c>
      <c r="B20" s="1">
        <v>880</v>
      </c>
      <c r="C20" s="3">
        <v>820</v>
      </c>
      <c r="D20" s="3">
        <v>820</v>
      </c>
      <c r="E20" s="1">
        <v>350</v>
      </c>
      <c r="F20" s="3">
        <v>370</v>
      </c>
      <c r="G20" s="3">
        <v>352</v>
      </c>
      <c r="H20" s="1">
        <v>11.3</v>
      </c>
      <c r="I20" s="3">
        <v>10.9</v>
      </c>
      <c r="J20" s="3">
        <v>10.4</v>
      </c>
      <c r="K20" s="1">
        <v>0.4</v>
      </c>
      <c r="L20" s="3">
        <v>1.5</v>
      </c>
      <c r="M20" s="3">
        <v>1.55</v>
      </c>
    </row>
    <row r="21" spans="1:13" ht="15.75">
      <c r="A21" s="14" t="s">
        <v>987</v>
      </c>
      <c r="B21" s="1">
        <v>260</v>
      </c>
      <c r="C21" s="3">
        <v>260</v>
      </c>
      <c r="D21" s="3">
        <v>260</v>
      </c>
      <c r="E21" s="1">
        <v>339</v>
      </c>
      <c r="F21" s="3">
        <v>349</v>
      </c>
      <c r="G21" s="3">
        <v>351</v>
      </c>
      <c r="H21" s="1">
        <v>18.2</v>
      </c>
      <c r="I21" s="3">
        <v>18.9</v>
      </c>
      <c r="J21" s="3">
        <v>18.4</v>
      </c>
      <c r="K21" s="1">
        <v>0.5</v>
      </c>
      <c r="L21" s="3">
        <v>0.38</v>
      </c>
      <c r="M21" s="3">
        <v>0.42</v>
      </c>
    </row>
    <row r="22" spans="1:13" ht="15.75">
      <c r="A22" s="14" t="s">
        <v>988</v>
      </c>
      <c r="B22" s="1">
        <v>130</v>
      </c>
      <c r="C22" s="3">
        <v>130</v>
      </c>
      <c r="D22" s="3">
        <v>130</v>
      </c>
      <c r="E22" s="1">
        <v>286</v>
      </c>
      <c r="F22" s="3">
        <v>305</v>
      </c>
      <c r="G22" s="3">
        <v>329</v>
      </c>
      <c r="H22" s="1">
        <v>7.3</v>
      </c>
      <c r="I22" s="3">
        <v>7.5</v>
      </c>
      <c r="J22" s="3">
        <v>7.2</v>
      </c>
      <c r="K22" s="1" t="s">
        <v>930</v>
      </c>
      <c r="L22" s="3">
        <v>0.02</v>
      </c>
      <c r="M22" s="3">
        <v>0</v>
      </c>
    </row>
    <row r="23" spans="1:13" ht="15.75">
      <c r="A23" s="14" t="s">
        <v>989</v>
      </c>
      <c r="B23" s="1">
        <v>320</v>
      </c>
      <c r="C23" s="3">
        <v>320</v>
      </c>
      <c r="D23" s="3">
        <v>320</v>
      </c>
      <c r="E23" s="1">
        <v>330</v>
      </c>
      <c r="F23" s="3">
        <v>347</v>
      </c>
      <c r="G23" s="3">
        <v>340</v>
      </c>
      <c r="H23" s="1">
        <v>10.2</v>
      </c>
      <c r="I23" s="3">
        <v>10.8</v>
      </c>
      <c r="J23" s="3">
        <v>10.4</v>
      </c>
      <c r="K23" s="1">
        <v>0.03</v>
      </c>
      <c r="L23" s="3">
        <v>0</v>
      </c>
      <c r="M23" s="3">
        <v>0</v>
      </c>
    </row>
    <row r="24" spans="1:14" ht="15.75">
      <c r="A24" s="30"/>
      <c r="B24" s="30"/>
      <c r="C24" s="30"/>
      <c r="D24" s="30"/>
      <c r="E24" s="30"/>
      <c r="F24" s="30"/>
      <c r="G24" s="30"/>
      <c r="H24" s="30"/>
      <c r="I24" s="30"/>
      <c r="J24" s="30"/>
      <c r="K24" s="30"/>
      <c r="L24" s="30"/>
      <c r="M24" s="30"/>
      <c r="N24" s="26"/>
    </row>
    <row r="25" spans="1:14" ht="15.75">
      <c r="A25" s="30"/>
      <c r="B25" s="30"/>
      <c r="C25" s="30"/>
      <c r="D25" s="30"/>
      <c r="E25" s="30"/>
      <c r="F25" s="30"/>
      <c r="G25" s="30"/>
      <c r="H25" s="30"/>
      <c r="I25" s="30"/>
      <c r="J25" s="30"/>
      <c r="K25" s="30"/>
      <c r="L25" s="30"/>
      <c r="M25" s="30"/>
      <c r="N25" s="26"/>
    </row>
    <row r="26" spans="1:14" ht="15.75">
      <c r="A26" s="30"/>
      <c r="B26" s="30"/>
      <c r="C26" s="30"/>
      <c r="D26" s="30"/>
      <c r="E26" s="30"/>
      <c r="F26" s="30"/>
      <c r="G26" s="30"/>
      <c r="H26" s="30"/>
      <c r="I26" s="30"/>
      <c r="J26" s="30"/>
      <c r="K26" s="30"/>
      <c r="L26" s="30"/>
      <c r="M26" s="30"/>
      <c r="N26" s="26"/>
    </row>
    <row r="27" spans="1:14" ht="15.75">
      <c r="A27" s="30"/>
      <c r="B27" s="30"/>
      <c r="C27" s="30"/>
      <c r="D27" s="30"/>
      <c r="E27" s="30"/>
      <c r="F27" s="30"/>
      <c r="G27" s="30"/>
      <c r="H27" s="30"/>
      <c r="I27" s="30"/>
      <c r="J27" s="30"/>
      <c r="K27" s="30"/>
      <c r="L27" s="30"/>
      <c r="M27" s="30"/>
      <c r="N27" s="26"/>
    </row>
    <row r="28" spans="1:14" ht="15.75">
      <c r="A28" s="30"/>
      <c r="B28" s="30"/>
      <c r="C28" s="30"/>
      <c r="D28" s="30"/>
      <c r="E28" s="30"/>
      <c r="F28" s="30"/>
      <c r="G28" s="30"/>
      <c r="H28" s="30"/>
      <c r="I28" s="30"/>
      <c r="J28" s="30"/>
      <c r="K28" s="30"/>
      <c r="L28" s="30"/>
      <c r="M28" s="30"/>
      <c r="N28" s="26"/>
    </row>
    <row r="29" spans="1:14" ht="15.75">
      <c r="A29" s="30"/>
      <c r="B29" s="30"/>
      <c r="C29" s="30"/>
      <c r="D29" s="30"/>
      <c r="E29" s="30"/>
      <c r="F29" s="30"/>
      <c r="G29" s="30"/>
      <c r="H29" s="30"/>
      <c r="I29" s="30"/>
      <c r="J29" s="30"/>
      <c r="K29" s="30"/>
      <c r="L29" s="30"/>
      <c r="M29" s="30"/>
      <c r="N29" s="26"/>
    </row>
    <row r="30" spans="1:14" ht="15.75">
      <c r="A30" s="30"/>
      <c r="B30" s="30"/>
      <c r="C30" s="30"/>
      <c r="D30" s="30"/>
      <c r="E30" s="30"/>
      <c r="F30" s="30"/>
      <c r="G30" s="30"/>
      <c r="H30" s="30"/>
      <c r="I30" s="30"/>
      <c r="J30" s="30"/>
      <c r="K30" s="30"/>
      <c r="L30" s="30"/>
      <c r="M30" s="30"/>
      <c r="N30" s="26"/>
    </row>
    <row r="31" spans="1:14" ht="15.75">
      <c r="A31" s="30"/>
      <c r="B31" s="30"/>
      <c r="C31" s="30"/>
      <c r="D31" s="30"/>
      <c r="E31" s="30"/>
      <c r="F31" s="30"/>
      <c r="G31" s="30"/>
      <c r="H31" s="30"/>
      <c r="I31" s="30"/>
      <c r="J31" s="30"/>
      <c r="K31" s="30"/>
      <c r="L31" s="30"/>
      <c r="M31" s="30"/>
      <c r="N31" s="26"/>
    </row>
    <row r="32" spans="1:14" ht="15.75">
      <c r="A32" s="30"/>
      <c r="B32" s="30"/>
      <c r="C32" s="30"/>
      <c r="D32" s="30"/>
      <c r="E32" s="30"/>
      <c r="F32" s="30"/>
      <c r="G32" s="30"/>
      <c r="H32" s="30"/>
      <c r="I32" s="30"/>
      <c r="J32" s="30"/>
      <c r="K32" s="30"/>
      <c r="L32" s="30"/>
      <c r="M32" s="30"/>
      <c r="N32" s="26"/>
    </row>
    <row r="33" spans="1:14" ht="15.75">
      <c r="A33" s="30"/>
      <c r="B33" s="30"/>
      <c r="C33" s="30"/>
      <c r="D33" s="30"/>
      <c r="E33" s="30"/>
      <c r="F33" s="30"/>
      <c r="G33" s="30"/>
      <c r="H33" s="30"/>
      <c r="I33" s="30"/>
      <c r="J33" s="30"/>
      <c r="K33" s="30"/>
      <c r="L33" s="30"/>
      <c r="M33" s="30"/>
      <c r="N33" s="26"/>
    </row>
    <row r="34" spans="1:14" ht="15.75">
      <c r="A34" s="30"/>
      <c r="B34" s="30"/>
      <c r="C34" s="30"/>
      <c r="D34" s="30"/>
      <c r="E34" s="30"/>
      <c r="F34" s="30"/>
      <c r="G34" s="30"/>
      <c r="H34" s="30"/>
      <c r="I34" s="30"/>
      <c r="J34" s="30"/>
      <c r="K34" s="30"/>
      <c r="L34" s="30"/>
      <c r="M34" s="30"/>
      <c r="N34" s="26"/>
    </row>
    <row r="35" spans="1:14" ht="15.75">
      <c r="A35" s="30"/>
      <c r="B35" s="30"/>
      <c r="C35" s="30"/>
      <c r="D35" s="30"/>
      <c r="E35" s="30"/>
      <c r="F35" s="30"/>
      <c r="G35" s="30"/>
      <c r="H35" s="30"/>
      <c r="I35" s="30"/>
      <c r="J35" s="30"/>
      <c r="K35" s="30"/>
      <c r="L35" s="30"/>
      <c r="M35" s="30"/>
      <c r="N35" s="26"/>
    </row>
    <row r="36" spans="1:14" ht="15.75">
      <c r="A36" s="30"/>
      <c r="B36" s="30"/>
      <c r="C36" s="30"/>
      <c r="D36" s="30"/>
      <c r="E36" s="30"/>
      <c r="F36" s="30"/>
      <c r="G36" s="30"/>
      <c r="H36" s="30"/>
      <c r="I36" s="30"/>
      <c r="J36" s="30"/>
      <c r="K36" s="30"/>
      <c r="L36" s="30"/>
      <c r="M36" s="30"/>
      <c r="N36" s="26"/>
    </row>
    <row r="37" spans="1:14" ht="15.75">
      <c r="A37" s="30"/>
      <c r="B37" s="30"/>
      <c r="C37" s="30"/>
      <c r="D37" s="30"/>
      <c r="E37" s="30"/>
      <c r="F37" s="30"/>
      <c r="G37" s="30"/>
      <c r="H37" s="30"/>
      <c r="I37" s="30"/>
      <c r="J37" s="30"/>
      <c r="K37" s="30"/>
      <c r="L37" s="30"/>
      <c r="M37" s="30"/>
      <c r="N37" s="26"/>
    </row>
    <row r="38" spans="1:14" ht="15.75">
      <c r="A38" s="30"/>
      <c r="B38" s="30"/>
      <c r="C38" s="30"/>
      <c r="D38" s="30"/>
      <c r="E38" s="30"/>
      <c r="F38" s="30"/>
      <c r="G38" s="30"/>
      <c r="H38" s="30"/>
      <c r="I38" s="30"/>
      <c r="J38" s="30"/>
      <c r="K38" s="30"/>
      <c r="L38" s="30"/>
      <c r="M38" s="30"/>
      <c r="N38" s="26"/>
    </row>
    <row r="39" spans="1:14" ht="15.75">
      <c r="A39" s="30"/>
      <c r="B39" s="30"/>
      <c r="C39" s="30"/>
      <c r="D39" s="30"/>
      <c r="E39" s="30"/>
      <c r="F39" s="30"/>
      <c r="G39" s="30"/>
      <c r="H39" s="30"/>
      <c r="I39" s="30"/>
      <c r="J39" s="30"/>
      <c r="K39" s="30"/>
      <c r="L39" s="30"/>
      <c r="M39" s="30"/>
      <c r="N39" s="26"/>
    </row>
    <row r="40" spans="1:14" ht="15.75">
      <c r="A40" s="30"/>
      <c r="B40" s="30"/>
      <c r="C40" s="30"/>
      <c r="D40" s="30"/>
      <c r="E40" s="30"/>
      <c r="F40" s="30"/>
      <c r="G40" s="30"/>
      <c r="H40" s="30"/>
      <c r="I40" s="30"/>
      <c r="J40" s="30"/>
      <c r="K40" s="30"/>
      <c r="L40" s="30"/>
      <c r="M40" s="33">
        <v>14</v>
      </c>
      <c r="N40" s="26"/>
    </row>
    <row r="41" spans="1:13" ht="18.75">
      <c r="A41" s="183" t="s">
        <v>1057</v>
      </c>
      <c r="B41" s="183"/>
      <c r="C41" s="183"/>
      <c r="D41" s="183"/>
      <c r="E41" s="183"/>
      <c r="F41" s="183"/>
      <c r="G41" s="183"/>
      <c r="H41" s="183"/>
      <c r="I41" s="183"/>
      <c r="J41" s="183"/>
      <c r="K41" s="183"/>
      <c r="L41" s="183"/>
      <c r="M41" s="183"/>
    </row>
    <row r="42" spans="1:13" ht="31.5" customHeight="1">
      <c r="A42" s="197" t="s">
        <v>991</v>
      </c>
      <c r="B42" s="197" t="s">
        <v>992</v>
      </c>
      <c r="C42" s="197"/>
      <c r="D42" s="197"/>
      <c r="E42" s="197" t="s">
        <v>993</v>
      </c>
      <c r="F42" s="197"/>
      <c r="G42" s="197"/>
      <c r="H42" s="197" t="s">
        <v>994</v>
      </c>
      <c r="I42" s="197"/>
      <c r="J42" s="197"/>
      <c r="K42" s="197" t="s">
        <v>974</v>
      </c>
      <c r="L42" s="197"/>
      <c r="M42" s="197"/>
    </row>
    <row r="43" spans="1:13" ht="15.75">
      <c r="A43" s="197"/>
      <c r="B43" s="1">
        <v>2006</v>
      </c>
      <c r="C43" s="3">
        <v>2007</v>
      </c>
      <c r="D43" s="3">
        <v>2008</v>
      </c>
      <c r="E43" s="1">
        <v>2006</v>
      </c>
      <c r="F43" s="3">
        <v>2007</v>
      </c>
      <c r="G43" s="3">
        <v>2008</v>
      </c>
      <c r="H43" s="1">
        <v>2006</v>
      </c>
      <c r="I43" s="3">
        <v>2007</v>
      </c>
      <c r="J43" s="3">
        <v>2008</v>
      </c>
      <c r="K43" s="1">
        <v>2006</v>
      </c>
      <c r="L43" s="3">
        <v>2007</v>
      </c>
      <c r="M43" s="3">
        <v>2008</v>
      </c>
    </row>
    <row r="44" spans="1:13" ht="15.75">
      <c r="A44" s="14" t="s">
        <v>995</v>
      </c>
      <c r="B44" s="1">
        <v>749</v>
      </c>
      <c r="C44" s="3">
        <v>749</v>
      </c>
      <c r="D44" s="3">
        <v>749</v>
      </c>
      <c r="E44" s="1">
        <v>329</v>
      </c>
      <c r="F44" s="3">
        <v>346</v>
      </c>
      <c r="G44" s="3">
        <v>340</v>
      </c>
      <c r="H44" s="1">
        <v>15.3</v>
      </c>
      <c r="I44" s="3">
        <v>15.5</v>
      </c>
      <c r="J44" s="3">
        <v>15.1</v>
      </c>
      <c r="K44" s="1">
        <v>1.6</v>
      </c>
      <c r="L44" s="3">
        <v>1.58</v>
      </c>
      <c r="M44" s="3">
        <v>1.57</v>
      </c>
    </row>
    <row r="45" spans="1:13" ht="15.75">
      <c r="A45" s="14" t="s">
        <v>996</v>
      </c>
      <c r="B45" s="1">
        <v>314</v>
      </c>
      <c r="C45" s="3">
        <v>314</v>
      </c>
      <c r="D45" s="3">
        <v>314</v>
      </c>
      <c r="E45" s="1">
        <v>340</v>
      </c>
      <c r="F45" s="3">
        <v>350</v>
      </c>
      <c r="G45" s="3">
        <v>350</v>
      </c>
      <c r="H45" s="1">
        <v>16.1</v>
      </c>
      <c r="I45" s="3">
        <v>15.1</v>
      </c>
      <c r="J45" s="3">
        <v>14.6</v>
      </c>
      <c r="K45" s="1">
        <v>3</v>
      </c>
      <c r="L45" s="3">
        <v>3.13</v>
      </c>
      <c r="M45" s="3">
        <v>3.42</v>
      </c>
    </row>
    <row r="46" spans="1:13" ht="35.25" customHeight="1">
      <c r="A46" s="14" t="s">
        <v>997</v>
      </c>
      <c r="B46" s="1">
        <v>115</v>
      </c>
      <c r="C46" s="3">
        <v>115</v>
      </c>
      <c r="D46" s="3">
        <v>115</v>
      </c>
      <c r="E46" s="1">
        <v>360</v>
      </c>
      <c r="F46" s="3">
        <v>384</v>
      </c>
      <c r="G46" s="3">
        <v>361</v>
      </c>
      <c r="H46" s="1">
        <v>15.3</v>
      </c>
      <c r="I46" s="3">
        <v>15.2</v>
      </c>
      <c r="J46" s="3">
        <v>14.4</v>
      </c>
      <c r="K46" s="1">
        <v>1</v>
      </c>
      <c r="L46" s="3">
        <v>1.31</v>
      </c>
      <c r="M46" s="3">
        <v>1.46</v>
      </c>
    </row>
    <row r="47" spans="1:13" ht="31.5">
      <c r="A47" s="14" t="s">
        <v>998</v>
      </c>
      <c r="B47" s="1">
        <v>60</v>
      </c>
      <c r="C47" s="3">
        <v>60</v>
      </c>
      <c r="D47" s="3">
        <v>60</v>
      </c>
      <c r="E47" s="1">
        <v>316</v>
      </c>
      <c r="F47" s="3">
        <v>304</v>
      </c>
      <c r="G47" s="3">
        <v>326</v>
      </c>
      <c r="H47" s="1">
        <v>12.6</v>
      </c>
      <c r="I47" s="3">
        <v>11.5</v>
      </c>
      <c r="J47" s="3">
        <v>11.3</v>
      </c>
      <c r="K47" s="1" t="s">
        <v>930</v>
      </c>
      <c r="M47" s="3">
        <v>0.06</v>
      </c>
    </row>
    <row r="48" spans="1:13" ht="31.5">
      <c r="A48" s="14" t="s">
        <v>999</v>
      </c>
      <c r="B48" s="1">
        <v>30</v>
      </c>
      <c r="C48" s="3">
        <v>30</v>
      </c>
      <c r="D48" s="3">
        <v>30</v>
      </c>
      <c r="E48" s="1">
        <v>352</v>
      </c>
      <c r="F48" s="3">
        <v>381</v>
      </c>
      <c r="G48" s="3">
        <v>382</v>
      </c>
      <c r="H48" s="1">
        <v>11.5</v>
      </c>
      <c r="I48" s="3">
        <v>12.2</v>
      </c>
      <c r="J48" s="3">
        <v>12.7</v>
      </c>
      <c r="K48" s="1">
        <v>0.2</v>
      </c>
      <c r="L48" s="3">
        <v>0.43</v>
      </c>
      <c r="M48" s="3">
        <v>0.66</v>
      </c>
    </row>
    <row r="49" spans="1:13" ht="31.5">
      <c r="A49" s="14" t="s">
        <v>1000</v>
      </c>
      <c r="B49" s="1">
        <v>83</v>
      </c>
      <c r="C49" s="3">
        <v>83</v>
      </c>
      <c r="D49" s="3">
        <v>83</v>
      </c>
      <c r="E49" s="1">
        <v>333</v>
      </c>
      <c r="F49" s="3">
        <v>352</v>
      </c>
      <c r="G49" s="3">
        <v>341</v>
      </c>
      <c r="H49" s="1">
        <v>17</v>
      </c>
      <c r="I49" s="3">
        <v>16.6</v>
      </c>
      <c r="J49" s="3">
        <v>16</v>
      </c>
      <c r="K49" s="1" t="s">
        <v>930</v>
      </c>
      <c r="L49" s="3">
        <v>0.06</v>
      </c>
      <c r="M49" s="3">
        <v>0.17</v>
      </c>
    </row>
    <row r="50" spans="1:13" ht="31.5">
      <c r="A50" s="14" t="s">
        <v>1002</v>
      </c>
      <c r="B50" s="1">
        <v>30</v>
      </c>
      <c r="C50" s="3">
        <v>30</v>
      </c>
      <c r="D50" s="3">
        <v>30</v>
      </c>
      <c r="E50" s="1">
        <v>369</v>
      </c>
      <c r="F50" s="3">
        <v>379</v>
      </c>
      <c r="G50" s="3">
        <v>383</v>
      </c>
      <c r="H50" s="1">
        <v>15.7</v>
      </c>
      <c r="I50" s="3">
        <v>15.7</v>
      </c>
      <c r="J50" s="3">
        <v>15.4</v>
      </c>
      <c r="K50" s="1">
        <v>4</v>
      </c>
      <c r="L50" s="3">
        <v>3</v>
      </c>
      <c r="M50" s="3">
        <v>3.59</v>
      </c>
    </row>
    <row r="51" spans="1:13" ht="15.75">
      <c r="A51" s="14" t="s">
        <v>1003</v>
      </c>
      <c r="B51" s="1">
        <v>270</v>
      </c>
      <c r="C51" s="3">
        <v>270</v>
      </c>
      <c r="D51" s="3">
        <v>270</v>
      </c>
      <c r="E51" s="1">
        <v>313</v>
      </c>
      <c r="F51" s="3">
        <v>373</v>
      </c>
      <c r="G51" s="3">
        <v>366</v>
      </c>
      <c r="H51" s="1">
        <v>13.2</v>
      </c>
      <c r="I51" s="3">
        <v>12.6</v>
      </c>
      <c r="J51" s="3">
        <v>12.2</v>
      </c>
      <c r="K51" s="1" t="s">
        <v>930</v>
      </c>
      <c r="L51" s="3">
        <v>0.15</v>
      </c>
      <c r="M51" s="3">
        <v>0.11</v>
      </c>
    </row>
    <row r="52" spans="1:13" ht="15.75">
      <c r="A52" s="14" t="s">
        <v>1004</v>
      </c>
      <c r="B52" s="1">
        <v>240</v>
      </c>
      <c r="C52" s="3">
        <v>240</v>
      </c>
      <c r="D52" s="3">
        <v>240</v>
      </c>
      <c r="E52" s="1">
        <v>308</v>
      </c>
      <c r="F52" s="3">
        <v>264</v>
      </c>
      <c r="G52" s="3">
        <v>264</v>
      </c>
      <c r="H52" s="1">
        <v>11</v>
      </c>
      <c r="I52" s="3">
        <v>11.2</v>
      </c>
      <c r="J52" s="3">
        <v>10.8</v>
      </c>
      <c r="K52" s="1">
        <v>0.16</v>
      </c>
      <c r="L52" s="3">
        <v>0.09</v>
      </c>
      <c r="M52" s="3">
        <v>0.05</v>
      </c>
    </row>
    <row r="53" spans="1:13" ht="31.5">
      <c r="A53" s="14" t="s">
        <v>1005</v>
      </c>
      <c r="B53" s="1">
        <v>58</v>
      </c>
      <c r="C53" s="3">
        <v>58</v>
      </c>
      <c r="D53" s="3">
        <v>58</v>
      </c>
      <c r="E53" s="1">
        <v>352</v>
      </c>
      <c r="F53" s="3">
        <v>359</v>
      </c>
      <c r="G53" s="3">
        <v>343</v>
      </c>
      <c r="H53" s="1">
        <v>14.8</v>
      </c>
      <c r="I53" s="3">
        <v>14.8</v>
      </c>
      <c r="J53" s="3">
        <v>14.3</v>
      </c>
      <c r="K53" s="1">
        <v>3</v>
      </c>
      <c r="L53" s="3">
        <v>2.06</v>
      </c>
      <c r="M53" s="3">
        <v>2.87</v>
      </c>
    </row>
    <row r="54" spans="1:13" ht="31.5">
      <c r="A54" s="14" t="s">
        <v>1006</v>
      </c>
      <c r="B54" s="1">
        <v>36</v>
      </c>
      <c r="C54" s="3">
        <v>36</v>
      </c>
      <c r="D54" s="3">
        <v>36</v>
      </c>
      <c r="E54" s="1">
        <v>348</v>
      </c>
      <c r="F54" s="3">
        <v>356</v>
      </c>
      <c r="G54" s="3">
        <v>390</v>
      </c>
      <c r="H54" s="1">
        <v>15.5</v>
      </c>
      <c r="I54" s="3">
        <v>14.8</v>
      </c>
      <c r="J54" s="3">
        <v>14.7</v>
      </c>
      <c r="K54" s="1">
        <v>1.73</v>
      </c>
      <c r="L54" s="3">
        <v>1.04</v>
      </c>
      <c r="M54" s="3">
        <v>1.15</v>
      </c>
    </row>
    <row r="55" spans="1:13" ht="15.75">
      <c r="A55" s="14" t="s">
        <v>1007</v>
      </c>
      <c r="B55" s="1">
        <v>304</v>
      </c>
      <c r="C55" s="3">
        <v>304</v>
      </c>
      <c r="D55" s="3">
        <v>344</v>
      </c>
      <c r="E55" s="1">
        <v>341</v>
      </c>
      <c r="F55" s="3">
        <v>344</v>
      </c>
      <c r="G55" s="3">
        <v>342</v>
      </c>
      <c r="H55" s="1">
        <v>11.3</v>
      </c>
      <c r="I55" s="3">
        <v>11.6</v>
      </c>
      <c r="J55" s="3">
        <v>11.8</v>
      </c>
      <c r="K55" s="1">
        <v>2.5</v>
      </c>
      <c r="L55" s="3">
        <v>2.14</v>
      </c>
      <c r="M55" s="3">
        <v>2.31</v>
      </c>
    </row>
    <row r="56" spans="1:13" ht="15.75">
      <c r="A56" s="14" t="s">
        <v>1008</v>
      </c>
      <c r="B56" s="1">
        <v>100</v>
      </c>
      <c r="C56" s="3">
        <v>100</v>
      </c>
      <c r="D56" s="3">
        <v>100</v>
      </c>
      <c r="E56" s="1">
        <v>343</v>
      </c>
      <c r="F56" s="3">
        <v>341</v>
      </c>
      <c r="G56" s="3">
        <v>356</v>
      </c>
      <c r="H56" s="1">
        <v>7</v>
      </c>
      <c r="I56" s="3">
        <v>7.2</v>
      </c>
      <c r="J56" s="3">
        <v>7.7</v>
      </c>
      <c r="K56" s="1">
        <v>0.02</v>
      </c>
      <c r="L56" s="3">
        <v>0.06</v>
      </c>
      <c r="M56" s="3">
        <v>0.04</v>
      </c>
    </row>
    <row r="57" spans="1:13" ht="31.5">
      <c r="A57" s="14" t="s">
        <v>1009</v>
      </c>
      <c r="B57" s="1">
        <v>120</v>
      </c>
      <c r="C57" s="3">
        <v>120</v>
      </c>
      <c r="D57" s="3">
        <v>120</v>
      </c>
      <c r="E57" s="1">
        <v>338</v>
      </c>
      <c r="F57" s="3">
        <v>357</v>
      </c>
      <c r="G57" s="3">
        <v>351</v>
      </c>
      <c r="H57" s="1">
        <v>11.4</v>
      </c>
      <c r="I57" s="3">
        <v>11.5</v>
      </c>
      <c r="J57" s="3">
        <v>11.2</v>
      </c>
      <c r="K57" s="1">
        <v>5</v>
      </c>
      <c r="L57" s="3">
        <v>5.06</v>
      </c>
      <c r="M57" s="3">
        <v>5.03</v>
      </c>
    </row>
    <row r="58" spans="1:13" ht="31.5">
      <c r="A58" s="14" t="s">
        <v>1010</v>
      </c>
      <c r="B58" s="1">
        <v>40</v>
      </c>
      <c r="C58" s="3">
        <v>40</v>
      </c>
      <c r="D58" s="3">
        <v>40</v>
      </c>
      <c r="E58" s="1">
        <v>326</v>
      </c>
      <c r="F58" s="3">
        <v>315</v>
      </c>
      <c r="G58" s="3">
        <v>336</v>
      </c>
      <c r="H58" s="1">
        <v>8.6</v>
      </c>
      <c r="I58" s="3">
        <v>8.3</v>
      </c>
      <c r="J58" s="3">
        <v>8.2</v>
      </c>
      <c r="K58" s="1">
        <v>0.13</v>
      </c>
      <c r="L58" s="3">
        <v>0.26</v>
      </c>
      <c r="M58" s="3">
        <v>0.37</v>
      </c>
    </row>
    <row r="59" spans="1:13" ht="31.5">
      <c r="A59" s="14" t="s">
        <v>1011</v>
      </c>
      <c r="B59" s="1">
        <v>257</v>
      </c>
      <c r="C59" s="3">
        <v>257</v>
      </c>
      <c r="D59" s="3">
        <v>257</v>
      </c>
      <c r="E59" s="1">
        <v>349</v>
      </c>
      <c r="F59" s="3">
        <v>387</v>
      </c>
      <c r="G59" s="3">
        <v>339</v>
      </c>
      <c r="H59" s="1">
        <v>15.5</v>
      </c>
      <c r="I59" s="3">
        <v>17.3</v>
      </c>
      <c r="J59" s="3">
        <v>15.7</v>
      </c>
      <c r="K59" s="1">
        <v>1.34</v>
      </c>
      <c r="L59" s="3">
        <v>1.38</v>
      </c>
      <c r="M59" s="3">
        <v>1.65</v>
      </c>
    </row>
    <row r="60" spans="1:11" ht="31.5">
      <c r="A60" s="14" t="s">
        <v>1012</v>
      </c>
      <c r="B60" s="1">
        <v>40</v>
      </c>
      <c r="C60" s="3">
        <v>40</v>
      </c>
      <c r="D60" s="3">
        <v>40</v>
      </c>
      <c r="E60" s="1">
        <v>337</v>
      </c>
      <c r="F60" s="3">
        <v>334</v>
      </c>
      <c r="G60" s="3">
        <v>340</v>
      </c>
      <c r="H60" s="1">
        <v>11.6</v>
      </c>
      <c r="I60" s="3">
        <v>11.4</v>
      </c>
      <c r="J60" s="3">
        <v>11.6</v>
      </c>
      <c r="K60" s="1" t="s">
        <v>930</v>
      </c>
    </row>
    <row r="61" spans="1:13" ht="15.75">
      <c r="A61" s="14" t="s">
        <v>1013</v>
      </c>
      <c r="B61" s="1">
        <v>60</v>
      </c>
      <c r="C61" s="3">
        <v>80</v>
      </c>
      <c r="D61" s="3">
        <v>80</v>
      </c>
      <c r="E61" s="1">
        <v>309</v>
      </c>
      <c r="F61" s="3">
        <v>294</v>
      </c>
      <c r="G61" s="3">
        <v>333</v>
      </c>
      <c r="H61" s="1">
        <v>20.5</v>
      </c>
      <c r="I61" s="3">
        <v>21.9</v>
      </c>
      <c r="J61" s="3">
        <v>26.3</v>
      </c>
      <c r="K61" s="1">
        <v>3.43</v>
      </c>
      <c r="L61" s="3">
        <v>3.52</v>
      </c>
      <c r="M61" s="3">
        <v>2.96</v>
      </c>
    </row>
    <row r="62" spans="1:11" ht="31.5">
      <c r="A62" s="14" t="s">
        <v>1014</v>
      </c>
      <c r="B62" s="1">
        <v>40</v>
      </c>
      <c r="C62" s="3">
        <v>40</v>
      </c>
      <c r="D62" s="3">
        <v>40</v>
      </c>
      <c r="E62" s="1">
        <v>336</v>
      </c>
      <c r="F62" s="3">
        <v>210</v>
      </c>
      <c r="G62" s="3">
        <v>437</v>
      </c>
      <c r="H62" s="1">
        <v>15.2</v>
      </c>
      <c r="I62" s="3">
        <v>6.4</v>
      </c>
      <c r="J62" s="3">
        <v>15.9</v>
      </c>
      <c r="K62" s="1" t="s">
        <v>930</v>
      </c>
    </row>
    <row r="63" spans="1:11" ht="15.75">
      <c r="A63" s="14" t="s">
        <v>1015</v>
      </c>
      <c r="B63" s="1">
        <v>60</v>
      </c>
      <c r="C63" s="3">
        <v>60</v>
      </c>
      <c r="D63" s="3">
        <v>60</v>
      </c>
      <c r="E63" s="1">
        <v>312</v>
      </c>
      <c r="F63" s="3">
        <v>327</v>
      </c>
      <c r="G63" s="3">
        <v>331</v>
      </c>
      <c r="H63" s="1">
        <v>18</v>
      </c>
      <c r="I63" s="3">
        <v>19.9</v>
      </c>
      <c r="J63" s="3">
        <v>18.4</v>
      </c>
      <c r="K63" s="1" t="s">
        <v>930</v>
      </c>
    </row>
    <row r="64" spans="1:13" ht="15.75">
      <c r="A64" s="14" t="s">
        <v>1016</v>
      </c>
      <c r="B64" s="1">
        <v>155</v>
      </c>
      <c r="C64" s="3">
        <v>155</v>
      </c>
      <c r="D64" s="3">
        <v>155</v>
      </c>
      <c r="E64" s="1">
        <v>359</v>
      </c>
      <c r="F64" s="3">
        <v>381</v>
      </c>
      <c r="G64" s="3">
        <v>366</v>
      </c>
      <c r="H64" s="1">
        <v>12.3</v>
      </c>
      <c r="I64" s="3">
        <v>11.8</v>
      </c>
      <c r="J64" s="3">
        <v>11.7</v>
      </c>
      <c r="K64" s="1">
        <v>0.78</v>
      </c>
      <c r="L64" s="3">
        <v>0.64</v>
      </c>
      <c r="M64" s="3">
        <v>0.74</v>
      </c>
    </row>
    <row r="65" spans="1:11" ht="15.75">
      <c r="A65" s="14" t="s">
        <v>1017</v>
      </c>
      <c r="B65" s="1">
        <v>40</v>
      </c>
      <c r="C65" s="3">
        <v>40</v>
      </c>
      <c r="D65" s="3">
        <v>40</v>
      </c>
      <c r="E65" s="1">
        <v>330</v>
      </c>
      <c r="F65" s="3">
        <v>337</v>
      </c>
      <c r="G65" s="3">
        <v>348</v>
      </c>
      <c r="H65" s="1">
        <v>10.7</v>
      </c>
      <c r="I65" s="3">
        <v>10.2</v>
      </c>
      <c r="J65" s="3">
        <v>10.2</v>
      </c>
      <c r="K65" s="1" t="s">
        <v>930</v>
      </c>
    </row>
    <row r="66" spans="1:13" ht="31.5">
      <c r="A66" s="14" t="s">
        <v>1018</v>
      </c>
      <c r="B66" s="1">
        <v>60</v>
      </c>
      <c r="C66" s="3">
        <v>60</v>
      </c>
      <c r="D66" s="3">
        <v>60</v>
      </c>
      <c r="E66" s="1">
        <v>335</v>
      </c>
      <c r="F66" s="3">
        <v>375</v>
      </c>
      <c r="G66" s="3">
        <v>349</v>
      </c>
      <c r="H66" s="1">
        <v>12.5</v>
      </c>
      <c r="I66" s="3">
        <v>12.2</v>
      </c>
      <c r="J66" s="3">
        <v>12</v>
      </c>
      <c r="K66" s="1">
        <v>0.19</v>
      </c>
      <c r="L66" s="3">
        <v>0.33</v>
      </c>
      <c r="M66" s="3">
        <v>0.12</v>
      </c>
    </row>
    <row r="67" spans="1:12" ht="15.75">
      <c r="A67" s="14" t="s">
        <v>1019</v>
      </c>
      <c r="B67" s="1">
        <v>250</v>
      </c>
      <c r="C67" s="3">
        <v>250</v>
      </c>
      <c r="D67" s="3">
        <v>250</v>
      </c>
      <c r="E67" s="1">
        <v>296</v>
      </c>
      <c r="F67" s="3">
        <v>313</v>
      </c>
      <c r="G67" s="3">
        <v>325</v>
      </c>
      <c r="H67" s="1">
        <v>7.8</v>
      </c>
      <c r="I67" s="3">
        <v>7.4</v>
      </c>
      <c r="J67" s="3">
        <v>7.1</v>
      </c>
      <c r="K67" s="1" t="s">
        <v>930</v>
      </c>
      <c r="L67" s="3">
        <v>0.01</v>
      </c>
    </row>
    <row r="68" spans="1:11" ht="15.75">
      <c r="A68" s="14" t="s">
        <v>1020</v>
      </c>
      <c r="B68" s="1">
        <v>185</v>
      </c>
      <c r="C68" s="3">
        <v>185</v>
      </c>
      <c r="D68" s="3">
        <v>185</v>
      </c>
      <c r="E68" s="1">
        <v>303</v>
      </c>
      <c r="F68" s="3">
        <v>315</v>
      </c>
      <c r="G68" s="3">
        <v>324</v>
      </c>
      <c r="H68" s="1">
        <v>9.8</v>
      </c>
      <c r="I68" s="3">
        <v>10.3</v>
      </c>
      <c r="J68" s="3">
        <v>10.3</v>
      </c>
      <c r="K68" s="1" t="s">
        <v>930</v>
      </c>
    </row>
    <row r="69" spans="1:13" ht="15.75">
      <c r="A69" s="14" t="s">
        <v>1021</v>
      </c>
      <c r="B69" s="1">
        <v>454</v>
      </c>
      <c r="C69" s="3">
        <v>454</v>
      </c>
      <c r="D69" s="3">
        <v>484</v>
      </c>
      <c r="E69" s="1">
        <v>367</v>
      </c>
      <c r="F69" s="3">
        <v>388</v>
      </c>
      <c r="G69" s="3">
        <v>388</v>
      </c>
      <c r="H69" s="1">
        <v>6.2</v>
      </c>
      <c r="I69" s="3">
        <v>6.7</v>
      </c>
      <c r="J69" s="3">
        <v>6.8</v>
      </c>
      <c r="K69" s="1" t="s">
        <v>930</v>
      </c>
      <c r="L69" s="3">
        <v>0.02</v>
      </c>
      <c r="M69" s="3">
        <v>0.03</v>
      </c>
    </row>
    <row r="70" spans="1:13" ht="31.5">
      <c r="A70" s="14" t="s">
        <v>1022</v>
      </c>
      <c r="B70" s="1">
        <v>523</v>
      </c>
      <c r="C70" s="3">
        <v>523</v>
      </c>
      <c r="D70" s="3">
        <v>523</v>
      </c>
      <c r="E70" s="1">
        <v>357</v>
      </c>
      <c r="F70" s="3">
        <v>369</v>
      </c>
      <c r="G70" s="3">
        <v>379</v>
      </c>
      <c r="H70" s="1">
        <v>15.6</v>
      </c>
      <c r="I70" s="3">
        <v>15.5</v>
      </c>
      <c r="J70" s="3">
        <v>15</v>
      </c>
      <c r="K70" s="1">
        <v>3</v>
      </c>
      <c r="L70" s="3">
        <v>2.87</v>
      </c>
      <c r="M70" s="3">
        <v>3.47</v>
      </c>
    </row>
    <row r="71" spans="1:13" ht="15.75">
      <c r="A71" s="14" t="s">
        <v>1023</v>
      </c>
      <c r="B71" s="1">
        <v>60</v>
      </c>
      <c r="C71" s="3">
        <v>60</v>
      </c>
      <c r="D71" s="3">
        <v>60</v>
      </c>
      <c r="E71" s="1">
        <v>315</v>
      </c>
      <c r="F71" s="3">
        <v>304</v>
      </c>
      <c r="G71" s="3">
        <v>338</v>
      </c>
      <c r="H71" s="1">
        <v>14.2</v>
      </c>
      <c r="I71" s="3">
        <v>14.2</v>
      </c>
      <c r="J71" s="3">
        <v>14.4</v>
      </c>
      <c r="K71" s="1">
        <v>0.08</v>
      </c>
      <c r="L71" s="3">
        <v>0.23</v>
      </c>
      <c r="M71" s="3">
        <v>0.11</v>
      </c>
    </row>
    <row r="72" spans="1:11" ht="31.5">
      <c r="A72" s="14" t="s">
        <v>1024</v>
      </c>
      <c r="B72" s="1">
        <v>106</v>
      </c>
      <c r="C72" s="3">
        <v>106</v>
      </c>
      <c r="D72" s="3">
        <v>106</v>
      </c>
      <c r="E72" s="1">
        <v>318</v>
      </c>
      <c r="F72" s="3">
        <v>333</v>
      </c>
      <c r="G72" s="3">
        <v>333</v>
      </c>
      <c r="H72" s="1">
        <v>11.6</v>
      </c>
      <c r="I72" s="3">
        <v>11.1</v>
      </c>
      <c r="J72" s="3">
        <v>11.2</v>
      </c>
      <c r="K72" s="1">
        <v>0.04</v>
      </c>
    </row>
    <row r="73" spans="1:13" ht="31.5">
      <c r="A73" s="14" t="s">
        <v>1025</v>
      </c>
      <c r="B73" s="1">
        <v>128</v>
      </c>
      <c r="C73" s="3">
        <v>128</v>
      </c>
      <c r="D73" s="3">
        <v>128</v>
      </c>
      <c r="E73" s="1">
        <v>379</v>
      </c>
      <c r="F73" s="3">
        <v>381</v>
      </c>
      <c r="G73" s="3">
        <v>363</v>
      </c>
      <c r="H73" s="1">
        <v>10</v>
      </c>
      <c r="I73" s="3">
        <v>10.4</v>
      </c>
      <c r="J73" s="3">
        <v>10</v>
      </c>
      <c r="K73" s="1">
        <v>0.07</v>
      </c>
      <c r="L73" s="3">
        <v>0.04</v>
      </c>
      <c r="M73" s="3">
        <v>0.02</v>
      </c>
    </row>
    <row r="74" spans="1:11" ht="31.5">
      <c r="A74" s="14" t="s">
        <v>1026</v>
      </c>
      <c r="B74" s="1">
        <v>60</v>
      </c>
      <c r="C74" s="3">
        <v>60</v>
      </c>
      <c r="D74" s="3">
        <v>60</v>
      </c>
      <c r="E74" s="1">
        <v>302</v>
      </c>
      <c r="F74" s="3">
        <v>382</v>
      </c>
      <c r="G74" s="3">
        <v>361</v>
      </c>
      <c r="H74" s="1">
        <v>8.9</v>
      </c>
      <c r="I74" s="3">
        <v>9.5</v>
      </c>
      <c r="J74" s="3">
        <v>8.6</v>
      </c>
      <c r="K74" s="1" t="s">
        <v>930</v>
      </c>
    </row>
    <row r="75" spans="1:13" ht="15.75">
      <c r="A75" s="14" t="s">
        <v>1027</v>
      </c>
      <c r="B75" s="1">
        <v>390</v>
      </c>
      <c r="C75" s="3">
        <v>390</v>
      </c>
      <c r="D75" s="3">
        <v>390</v>
      </c>
      <c r="E75" s="1">
        <v>307</v>
      </c>
      <c r="F75" s="3">
        <v>326</v>
      </c>
      <c r="G75" s="3">
        <v>309</v>
      </c>
      <c r="H75" s="1">
        <v>11.5</v>
      </c>
      <c r="I75" s="3">
        <v>11.1</v>
      </c>
      <c r="J75" s="3">
        <v>10.9</v>
      </c>
      <c r="K75" s="1">
        <v>0.45</v>
      </c>
      <c r="L75" s="3">
        <v>0.39</v>
      </c>
      <c r="M75" s="3">
        <v>0.43</v>
      </c>
    </row>
    <row r="76" spans="1:13" ht="31.5">
      <c r="A76" s="14" t="s">
        <v>1028</v>
      </c>
      <c r="B76" s="1">
        <v>230</v>
      </c>
      <c r="C76" s="3">
        <v>230</v>
      </c>
      <c r="D76" s="3">
        <v>230</v>
      </c>
      <c r="E76" s="1">
        <v>306</v>
      </c>
      <c r="F76" s="3">
        <v>330</v>
      </c>
      <c r="G76" s="3">
        <v>312</v>
      </c>
      <c r="H76" s="1">
        <v>16.3</v>
      </c>
      <c r="I76" s="3">
        <v>16.1</v>
      </c>
      <c r="J76" s="3">
        <v>15.3</v>
      </c>
      <c r="K76" s="1">
        <v>0.83</v>
      </c>
      <c r="L76" s="3">
        <v>0.6</v>
      </c>
      <c r="M76" s="3">
        <v>0.83</v>
      </c>
    </row>
    <row r="77" spans="1:13" ht="15.75">
      <c r="A77" s="14" t="s">
        <v>1029</v>
      </c>
      <c r="B77" s="1">
        <v>55</v>
      </c>
      <c r="C77" s="3">
        <v>55</v>
      </c>
      <c r="D77" s="3">
        <v>55</v>
      </c>
      <c r="E77" s="1">
        <v>300</v>
      </c>
      <c r="F77" s="3">
        <v>364</v>
      </c>
      <c r="G77" s="3">
        <v>379</v>
      </c>
      <c r="H77" s="1">
        <v>13.7</v>
      </c>
      <c r="I77" s="3">
        <v>14.7</v>
      </c>
      <c r="J77" s="3">
        <v>14.9</v>
      </c>
      <c r="K77" s="1">
        <v>0.75</v>
      </c>
      <c r="L77" s="3">
        <v>1.69</v>
      </c>
      <c r="M77" s="3">
        <v>1.08</v>
      </c>
    </row>
    <row r="78" spans="1:13" ht="31.5">
      <c r="A78" s="14" t="s">
        <v>1030</v>
      </c>
      <c r="B78" s="1">
        <v>46</v>
      </c>
      <c r="C78" s="3">
        <v>46</v>
      </c>
      <c r="D78" s="3">
        <v>46</v>
      </c>
      <c r="E78" s="1">
        <v>446</v>
      </c>
      <c r="F78" s="3">
        <v>484</v>
      </c>
      <c r="G78" s="3">
        <v>452</v>
      </c>
      <c r="H78" s="1">
        <v>15.6</v>
      </c>
      <c r="I78" s="3">
        <v>17.5</v>
      </c>
      <c r="J78" s="3">
        <v>16.6</v>
      </c>
      <c r="K78" s="1">
        <v>0.53</v>
      </c>
      <c r="L78" s="3">
        <v>0.47</v>
      </c>
      <c r="M78" s="3">
        <v>0.64</v>
      </c>
    </row>
    <row r="79" spans="1:13" ht="31.5">
      <c r="A79" s="14" t="s">
        <v>1031</v>
      </c>
      <c r="B79" s="1">
        <v>174</v>
      </c>
      <c r="C79" s="3">
        <v>174</v>
      </c>
      <c r="D79" s="3">
        <v>174</v>
      </c>
      <c r="E79" s="1">
        <v>360</v>
      </c>
      <c r="F79" s="3">
        <v>380</v>
      </c>
      <c r="G79" s="3">
        <v>365</v>
      </c>
      <c r="H79" s="1">
        <v>10.7</v>
      </c>
      <c r="I79" s="3">
        <v>12.4</v>
      </c>
      <c r="J79" s="3">
        <v>11.8</v>
      </c>
      <c r="K79" s="1">
        <v>3.5</v>
      </c>
      <c r="L79" s="3">
        <v>3.44</v>
      </c>
      <c r="M79" s="3">
        <v>3.44</v>
      </c>
    </row>
    <row r="80" spans="1:11" ht="31.5">
      <c r="A80" s="14" t="s">
        <v>1032</v>
      </c>
      <c r="B80" s="1">
        <v>40</v>
      </c>
      <c r="C80" s="3">
        <v>40</v>
      </c>
      <c r="D80" s="3">
        <v>40</v>
      </c>
      <c r="E80" s="1">
        <v>276</v>
      </c>
      <c r="F80" s="3">
        <v>330</v>
      </c>
      <c r="G80" s="3">
        <v>291</v>
      </c>
      <c r="H80" s="1">
        <v>14</v>
      </c>
      <c r="I80" s="3">
        <v>12</v>
      </c>
      <c r="J80" s="3">
        <v>11.6</v>
      </c>
      <c r="K80" s="1" t="s">
        <v>930</v>
      </c>
    </row>
    <row r="81" spans="1:13" ht="31.5">
      <c r="A81" s="14" t="s">
        <v>1033</v>
      </c>
      <c r="B81" s="1">
        <v>112</v>
      </c>
      <c r="C81" s="3">
        <v>112</v>
      </c>
      <c r="D81" s="3">
        <v>112</v>
      </c>
      <c r="E81" s="1">
        <v>330</v>
      </c>
      <c r="F81" s="3">
        <v>366</v>
      </c>
      <c r="G81" s="3">
        <v>369</v>
      </c>
      <c r="H81" s="1">
        <v>3.1</v>
      </c>
      <c r="I81" s="3">
        <v>14.3</v>
      </c>
      <c r="J81" s="3">
        <v>14.9</v>
      </c>
      <c r="K81" s="1">
        <v>2</v>
      </c>
      <c r="L81" s="3">
        <v>2.27</v>
      </c>
      <c r="M81" s="3">
        <v>2.63</v>
      </c>
    </row>
    <row r="82" spans="1:13" ht="15.75">
      <c r="A82" s="14" t="s">
        <v>1034</v>
      </c>
      <c r="B82" s="1">
        <v>20</v>
      </c>
      <c r="C82" s="3">
        <v>20</v>
      </c>
      <c r="D82" s="3">
        <v>20</v>
      </c>
      <c r="E82" s="1">
        <v>296</v>
      </c>
      <c r="F82" s="3">
        <v>366</v>
      </c>
      <c r="G82" s="3">
        <v>324</v>
      </c>
      <c r="H82" s="1">
        <v>22</v>
      </c>
      <c r="I82" s="3">
        <v>3.2</v>
      </c>
      <c r="J82" s="3">
        <v>2.9</v>
      </c>
      <c r="K82" s="1">
        <v>2.7</v>
      </c>
      <c r="L82" s="3">
        <v>2.08</v>
      </c>
      <c r="M82" s="3">
        <v>1.64</v>
      </c>
    </row>
    <row r="83" spans="1:13" ht="15.75">
      <c r="A83" s="14" t="s">
        <v>1035</v>
      </c>
      <c r="B83" s="1">
        <v>145</v>
      </c>
      <c r="C83" s="3">
        <v>195</v>
      </c>
      <c r="D83" s="3">
        <v>225</v>
      </c>
      <c r="E83" s="1">
        <v>324</v>
      </c>
      <c r="F83" s="3">
        <v>341</v>
      </c>
      <c r="G83" s="3">
        <v>329</v>
      </c>
      <c r="H83" s="1">
        <v>9.6</v>
      </c>
      <c r="I83" s="3">
        <v>22</v>
      </c>
      <c r="J83" s="3">
        <v>21</v>
      </c>
      <c r="K83" s="1">
        <v>0.57</v>
      </c>
      <c r="L83" s="3">
        <v>0.68</v>
      </c>
      <c r="M83" s="3">
        <v>0.54</v>
      </c>
    </row>
    <row r="84" spans="1:11" ht="31.5">
      <c r="A84" s="14" t="s">
        <v>1036</v>
      </c>
      <c r="B84" s="1">
        <v>356</v>
      </c>
      <c r="C84" s="3">
        <v>372</v>
      </c>
      <c r="D84" s="3">
        <v>392</v>
      </c>
      <c r="E84" s="1">
        <v>188</v>
      </c>
      <c r="F84" s="3">
        <v>209</v>
      </c>
      <c r="G84" s="3">
        <v>272</v>
      </c>
      <c r="H84" s="1">
        <v>3.5</v>
      </c>
      <c r="I84" s="3">
        <v>5.2</v>
      </c>
      <c r="J84" s="3">
        <v>18.6</v>
      </c>
      <c r="K84" s="1" t="s">
        <v>930</v>
      </c>
    </row>
    <row r="85" spans="1:13" ht="47.25">
      <c r="A85" s="14" t="s">
        <v>1037</v>
      </c>
      <c r="B85" s="1">
        <v>151</v>
      </c>
      <c r="C85" s="3">
        <v>166</v>
      </c>
      <c r="D85" s="3">
        <v>166</v>
      </c>
      <c r="E85" s="1">
        <v>366</v>
      </c>
      <c r="F85" s="3">
        <v>250</v>
      </c>
      <c r="G85" s="3">
        <v>205</v>
      </c>
      <c r="H85" s="1">
        <v>5.1</v>
      </c>
      <c r="I85" s="3">
        <v>3.5</v>
      </c>
      <c r="J85" s="3">
        <v>3.2</v>
      </c>
      <c r="K85" s="1">
        <v>8.1</v>
      </c>
      <c r="L85" s="3">
        <v>8.96</v>
      </c>
      <c r="M85" s="3">
        <v>9.93</v>
      </c>
    </row>
    <row r="86" spans="1:13" ht="15.75">
      <c r="A86" s="14" t="s">
        <v>1038</v>
      </c>
      <c r="B86" s="1">
        <v>260</v>
      </c>
      <c r="C86" s="3">
        <v>260</v>
      </c>
      <c r="D86" s="3">
        <v>262</v>
      </c>
      <c r="E86" s="1">
        <v>197</v>
      </c>
      <c r="F86" s="3">
        <v>205</v>
      </c>
      <c r="G86" s="3">
        <v>205</v>
      </c>
      <c r="H86" s="1"/>
      <c r="I86" s="3">
        <v>5.1</v>
      </c>
      <c r="J86" s="3">
        <v>4.3</v>
      </c>
      <c r="K86" s="1">
        <v>0.5</v>
      </c>
      <c r="L86" s="3">
        <v>0.3</v>
      </c>
      <c r="M86" s="3">
        <v>0.25</v>
      </c>
    </row>
    <row r="87" spans="1:14" ht="15.75">
      <c r="A87" s="30"/>
      <c r="B87" s="30"/>
      <c r="C87" s="30"/>
      <c r="D87" s="30"/>
      <c r="E87" s="30"/>
      <c r="F87" s="30"/>
      <c r="G87" s="30"/>
      <c r="H87" s="30"/>
      <c r="I87" s="30"/>
      <c r="J87" s="30"/>
      <c r="K87" s="30"/>
      <c r="L87" s="30"/>
      <c r="M87" s="30"/>
      <c r="N87" s="26"/>
    </row>
    <row r="88" spans="1:14" ht="15.75">
      <c r="A88" s="30"/>
      <c r="B88" s="30"/>
      <c r="C88" s="30"/>
      <c r="D88" s="30"/>
      <c r="E88" s="30"/>
      <c r="F88" s="30"/>
      <c r="G88" s="30"/>
      <c r="H88" s="30"/>
      <c r="I88" s="30"/>
      <c r="J88" s="30"/>
      <c r="K88" s="30"/>
      <c r="L88" s="30"/>
      <c r="M88" s="30"/>
      <c r="N88" s="26"/>
    </row>
    <row r="89" spans="1:14" ht="15.75">
      <c r="A89" s="30"/>
      <c r="B89" s="30"/>
      <c r="C89" s="30"/>
      <c r="D89" s="30"/>
      <c r="E89" s="30"/>
      <c r="F89" s="30"/>
      <c r="G89" s="30"/>
      <c r="H89" s="30"/>
      <c r="I89" s="30"/>
      <c r="J89" s="30"/>
      <c r="K89" s="30"/>
      <c r="L89" s="30"/>
      <c r="M89" s="30"/>
      <c r="N89" s="26"/>
    </row>
    <row r="90" spans="1:14" ht="15.75">
      <c r="A90" s="30"/>
      <c r="B90" s="30"/>
      <c r="C90" s="30"/>
      <c r="D90" s="30"/>
      <c r="E90" s="30"/>
      <c r="F90" s="30"/>
      <c r="G90" s="30"/>
      <c r="H90" s="30"/>
      <c r="I90" s="30"/>
      <c r="J90" s="30"/>
      <c r="K90" s="30"/>
      <c r="L90" s="30"/>
      <c r="M90" s="30"/>
      <c r="N90" s="26"/>
    </row>
    <row r="91" spans="1:14" ht="15.75">
      <c r="A91" s="30"/>
      <c r="B91" s="30"/>
      <c r="C91" s="30"/>
      <c r="D91" s="30"/>
      <c r="E91" s="30"/>
      <c r="F91" s="30"/>
      <c r="G91" s="30"/>
      <c r="H91" s="30"/>
      <c r="I91" s="30"/>
      <c r="J91" s="30"/>
      <c r="K91" s="30"/>
      <c r="L91" s="30"/>
      <c r="M91" s="30"/>
      <c r="N91" s="26"/>
    </row>
    <row r="92" spans="1:14" ht="15.75">
      <c r="A92" s="30"/>
      <c r="B92" s="30"/>
      <c r="C92" s="30"/>
      <c r="D92" s="30"/>
      <c r="E92" s="30"/>
      <c r="F92" s="30"/>
      <c r="G92" s="30"/>
      <c r="H92" s="30"/>
      <c r="I92" s="30"/>
      <c r="J92" s="30"/>
      <c r="K92" s="30"/>
      <c r="L92" s="30"/>
      <c r="M92" s="30"/>
      <c r="N92" s="26"/>
    </row>
    <row r="93" spans="1:14" ht="15.75">
      <c r="A93" s="30"/>
      <c r="B93" s="30"/>
      <c r="C93" s="30"/>
      <c r="D93" s="30"/>
      <c r="E93" s="30"/>
      <c r="F93" s="30"/>
      <c r="G93" s="30"/>
      <c r="H93" s="30"/>
      <c r="I93" s="30"/>
      <c r="J93" s="30"/>
      <c r="K93" s="30"/>
      <c r="L93" s="30"/>
      <c r="M93" s="30"/>
      <c r="N93" s="26"/>
    </row>
    <row r="94" spans="1:14" ht="15.75">
      <c r="A94" s="30"/>
      <c r="B94" s="30"/>
      <c r="C94" s="30"/>
      <c r="D94" s="30"/>
      <c r="E94" s="30"/>
      <c r="F94" s="30"/>
      <c r="G94" s="30"/>
      <c r="H94" s="30"/>
      <c r="I94" s="30"/>
      <c r="J94" s="30"/>
      <c r="K94" s="30"/>
      <c r="L94" s="30"/>
      <c r="M94" s="30"/>
      <c r="N94" s="26"/>
    </row>
    <row r="95" spans="1:14" ht="15.75">
      <c r="A95" s="30"/>
      <c r="B95" s="30"/>
      <c r="C95" s="30"/>
      <c r="D95" s="30"/>
      <c r="E95" s="30"/>
      <c r="F95" s="30"/>
      <c r="G95" s="30"/>
      <c r="H95" s="30"/>
      <c r="I95" s="30"/>
      <c r="J95" s="30"/>
      <c r="K95" s="30"/>
      <c r="L95" s="30"/>
      <c r="M95" s="30"/>
      <c r="N95" s="26"/>
    </row>
    <row r="96" spans="1:14" ht="15.75">
      <c r="A96" s="30"/>
      <c r="B96" s="30"/>
      <c r="C96" s="30"/>
      <c r="D96" s="30"/>
      <c r="E96" s="30"/>
      <c r="F96" s="30"/>
      <c r="G96" s="30"/>
      <c r="H96" s="30"/>
      <c r="I96" s="30"/>
      <c r="J96" s="30"/>
      <c r="K96" s="30"/>
      <c r="L96" s="30"/>
      <c r="M96" s="30">
        <v>16</v>
      </c>
      <c r="N96" s="26"/>
    </row>
    <row r="97" spans="1:14" ht="15.75">
      <c r="A97" s="30"/>
      <c r="B97" s="30"/>
      <c r="C97" s="30"/>
      <c r="D97" s="30"/>
      <c r="E97" s="30"/>
      <c r="F97" s="30"/>
      <c r="G97" s="30"/>
      <c r="H97" s="30"/>
      <c r="I97" s="30"/>
      <c r="J97" s="30"/>
      <c r="K97" s="30"/>
      <c r="L97" s="30"/>
      <c r="M97" s="30"/>
      <c r="N97" s="26"/>
    </row>
    <row r="98" spans="1:14" ht="15.75">
      <c r="A98" s="30"/>
      <c r="B98" s="30"/>
      <c r="C98" s="30"/>
      <c r="D98" s="30"/>
      <c r="E98" s="30"/>
      <c r="F98" s="30"/>
      <c r="G98" s="30"/>
      <c r="H98" s="30"/>
      <c r="I98" s="30"/>
      <c r="J98" s="30"/>
      <c r="K98" s="30"/>
      <c r="L98" s="30"/>
      <c r="M98" s="30"/>
      <c r="N98" s="26"/>
    </row>
    <row r="99" spans="1:14" ht="15.75">
      <c r="A99" s="30"/>
      <c r="B99" s="30"/>
      <c r="C99" s="30"/>
      <c r="D99" s="30"/>
      <c r="E99" s="30"/>
      <c r="F99" s="30"/>
      <c r="G99" s="30"/>
      <c r="H99" s="30"/>
      <c r="I99" s="30"/>
      <c r="J99" s="30"/>
      <c r="K99" s="30"/>
      <c r="L99" s="30"/>
      <c r="M99" s="30"/>
      <c r="N99" s="26"/>
    </row>
    <row r="100" spans="1:14" ht="15.75">
      <c r="A100" s="30"/>
      <c r="B100" s="30"/>
      <c r="C100" s="30"/>
      <c r="D100" s="30"/>
      <c r="E100" s="30"/>
      <c r="F100" s="30"/>
      <c r="G100" s="30"/>
      <c r="H100" s="30"/>
      <c r="I100" s="30"/>
      <c r="J100" s="30"/>
      <c r="K100" s="30"/>
      <c r="L100" s="30"/>
      <c r="M100" s="30"/>
      <c r="N100" s="26"/>
    </row>
    <row r="101" spans="1:14" ht="15.75">
      <c r="A101" s="30"/>
      <c r="B101" s="30"/>
      <c r="C101" s="30"/>
      <c r="D101" s="30"/>
      <c r="E101" s="30"/>
      <c r="F101" s="30"/>
      <c r="G101" s="30"/>
      <c r="H101" s="30"/>
      <c r="I101" s="30"/>
      <c r="J101" s="30"/>
      <c r="K101" s="30"/>
      <c r="L101" s="30"/>
      <c r="M101" s="30"/>
      <c r="N101" s="26"/>
    </row>
    <row r="102" spans="1:14" ht="15.75">
      <c r="A102" s="30"/>
      <c r="B102" s="30"/>
      <c r="C102" s="30"/>
      <c r="D102" s="30"/>
      <c r="E102" s="30"/>
      <c r="F102" s="30"/>
      <c r="G102" s="30"/>
      <c r="H102" s="30"/>
      <c r="I102" s="30"/>
      <c r="J102" s="30"/>
      <c r="K102" s="30"/>
      <c r="L102" s="30"/>
      <c r="M102" s="30"/>
      <c r="N102" s="26"/>
    </row>
    <row r="103" spans="1:14" ht="15.75">
      <c r="A103" s="30"/>
      <c r="B103" s="30"/>
      <c r="C103" s="30"/>
      <c r="D103" s="30"/>
      <c r="E103" s="30"/>
      <c r="F103" s="30"/>
      <c r="G103" s="30"/>
      <c r="H103" s="30"/>
      <c r="I103" s="30"/>
      <c r="J103" s="30"/>
      <c r="K103" s="30"/>
      <c r="L103" s="30"/>
      <c r="M103" s="30"/>
      <c r="N103" s="26"/>
    </row>
    <row r="104" spans="1:14" ht="15.75">
      <c r="A104" s="30"/>
      <c r="B104" s="30"/>
      <c r="C104" s="30"/>
      <c r="D104" s="30"/>
      <c r="E104" s="30"/>
      <c r="F104" s="30"/>
      <c r="G104" s="30"/>
      <c r="H104" s="30"/>
      <c r="I104" s="30"/>
      <c r="J104" s="30"/>
      <c r="K104" s="30"/>
      <c r="L104" s="30"/>
      <c r="M104" s="30"/>
      <c r="N104" s="26"/>
    </row>
    <row r="105" spans="1:14" ht="15.75">
      <c r="A105" s="30"/>
      <c r="B105" s="30"/>
      <c r="C105" s="30"/>
      <c r="D105" s="30"/>
      <c r="E105" s="30"/>
      <c r="F105" s="30"/>
      <c r="G105" s="30"/>
      <c r="H105" s="30"/>
      <c r="I105" s="30"/>
      <c r="J105" s="30"/>
      <c r="K105" s="30"/>
      <c r="L105" s="30"/>
      <c r="M105" s="30"/>
      <c r="N105" s="26"/>
    </row>
    <row r="106" spans="1:14" ht="15.75">
      <c r="A106" s="30"/>
      <c r="B106" s="30"/>
      <c r="C106" s="30"/>
      <c r="D106" s="30"/>
      <c r="E106" s="30"/>
      <c r="F106" s="30"/>
      <c r="G106" s="30"/>
      <c r="H106" s="30"/>
      <c r="I106" s="30"/>
      <c r="J106" s="30"/>
      <c r="K106" s="30"/>
      <c r="L106" s="30"/>
      <c r="M106" s="30"/>
      <c r="N106" s="26"/>
    </row>
    <row r="107" spans="1:14" ht="15.75">
      <c r="A107" s="30"/>
      <c r="B107" s="30"/>
      <c r="C107" s="30"/>
      <c r="D107" s="30"/>
      <c r="E107" s="30"/>
      <c r="F107" s="30"/>
      <c r="G107" s="30"/>
      <c r="H107" s="30"/>
      <c r="I107" s="30"/>
      <c r="J107" s="30"/>
      <c r="K107" s="30"/>
      <c r="L107" s="30"/>
      <c r="M107" s="30"/>
      <c r="N107" s="26"/>
    </row>
    <row r="108" spans="1:14" ht="15.75">
      <c r="A108" s="30"/>
      <c r="B108" s="30"/>
      <c r="C108" s="30"/>
      <c r="D108" s="30"/>
      <c r="E108" s="30"/>
      <c r="F108" s="30"/>
      <c r="G108" s="30"/>
      <c r="H108" s="30"/>
      <c r="I108" s="30"/>
      <c r="J108" s="30"/>
      <c r="K108" s="30"/>
      <c r="L108" s="30"/>
      <c r="M108" s="30"/>
      <c r="N108" s="26"/>
    </row>
    <row r="109" spans="1:14" ht="15.75">
      <c r="A109" s="30"/>
      <c r="B109" s="30"/>
      <c r="C109" s="30"/>
      <c r="D109" s="30"/>
      <c r="E109" s="30"/>
      <c r="F109" s="30"/>
      <c r="G109" s="30"/>
      <c r="H109" s="30"/>
      <c r="I109" s="30"/>
      <c r="J109" s="30"/>
      <c r="K109" s="30"/>
      <c r="L109" s="30"/>
      <c r="M109" s="30"/>
      <c r="N109" s="26"/>
    </row>
    <row r="110" spans="1:14" ht="15.75">
      <c r="A110" s="30"/>
      <c r="B110" s="30"/>
      <c r="C110" s="30"/>
      <c r="D110" s="30"/>
      <c r="E110" s="30"/>
      <c r="F110" s="30"/>
      <c r="G110" s="30"/>
      <c r="H110" s="30"/>
      <c r="I110" s="30"/>
      <c r="J110" s="30"/>
      <c r="K110" s="30"/>
      <c r="L110" s="30"/>
      <c r="M110" s="30"/>
      <c r="N110" s="26"/>
    </row>
    <row r="111" spans="1:14" ht="15.75">
      <c r="A111" s="30"/>
      <c r="B111" s="30"/>
      <c r="C111" s="30"/>
      <c r="D111" s="30"/>
      <c r="E111" s="30"/>
      <c r="F111" s="30"/>
      <c r="G111" s="30"/>
      <c r="H111" s="30"/>
      <c r="I111" s="30"/>
      <c r="J111" s="30"/>
      <c r="K111" s="30"/>
      <c r="L111" s="30"/>
      <c r="M111" s="30"/>
      <c r="N111" s="26"/>
    </row>
    <row r="112" spans="1:14" ht="15.75">
      <c r="A112" s="30"/>
      <c r="B112" s="30"/>
      <c r="C112" s="30"/>
      <c r="D112" s="30"/>
      <c r="E112" s="30"/>
      <c r="F112" s="30"/>
      <c r="G112" s="30"/>
      <c r="H112" s="30"/>
      <c r="I112" s="30"/>
      <c r="J112" s="30"/>
      <c r="K112" s="30"/>
      <c r="L112" s="30"/>
      <c r="M112" s="30"/>
      <c r="N112" s="26"/>
    </row>
    <row r="113" spans="1:14" ht="15.75">
      <c r="A113" s="30"/>
      <c r="B113" s="30"/>
      <c r="C113" s="30"/>
      <c r="D113" s="30"/>
      <c r="E113" s="30"/>
      <c r="F113" s="30"/>
      <c r="G113" s="30"/>
      <c r="H113" s="30"/>
      <c r="I113" s="30"/>
      <c r="J113" s="30"/>
      <c r="K113" s="30"/>
      <c r="L113" s="30"/>
      <c r="M113" s="30"/>
      <c r="N113" s="26"/>
    </row>
    <row r="114" spans="1:14" ht="15.75">
      <c r="A114" s="30"/>
      <c r="B114" s="30"/>
      <c r="C114" s="30"/>
      <c r="D114" s="30"/>
      <c r="E114" s="30"/>
      <c r="F114" s="30"/>
      <c r="G114" s="30"/>
      <c r="H114" s="30"/>
      <c r="I114" s="30"/>
      <c r="J114" s="30"/>
      <c r="K114" s="30"/>
      <c r="L114" s="30"/>
      <c r="M114" s="30"/>
      <c r="N114" s="26"/>
    </row>
    <row r="115" spans="1:14" ht="15.75">
      <c r="A115" s="30"/>
      <c r="B115" s="30"/>
      <c r="C115" s="30"/>
      <c r="D115" s="30"/>
      <c r="E115" s="30"/>
      <c r="F115" s="30"/>
      <c r="G115" s="30"/>
      <c r="H115" s="30"/>
      <c r="I115" s="30"/>
      <c r="J115" s="30"/>
      <c r="K115" s="30"/>
      <c r="L115" s="30"/>
      <c r="M115" s="30"/>
      <c r="N115" s="26"/>
    </row>
    <row r="116" spans="1:14" ht="15.75">
      <c r="A116" s="30"/>
      <c r="B116" s="30"/>
      <c r="C116" s="30"/>
      <c r="D116" s="30"/>
      <c r="E116" s="30"/>
      <c r="F116" s="30"/>
      <c r="G116" s="30"/>
      <c r="H116" s="30"/>
      <c r="I116" s="30"/>
      <c r="J116" s="30"/>
      <c r="K116" s="30"/>
      <c r="L116" s="30"/>
      <c r="M116" s="33"/>
      <c r="N116" s="26"/>
    </row>
    <row r="117" spans="1:13" ht="15.75">
      <c r="A117" s="28"/>
      <c r="B117" s="28"/>
      <c r="C117" s="28"/>
      <c r="D117" s="28"/>
      <c r="E117" s="28"/>
      <c r="F117" s="28"/>
      <c r="G117" s="28"/>
      <c r="H117" s="28"/>
      <c r="I117" s="28"/>
      <c r="J117" s="28"/>
      <c r="K117" s="28"/>
      <c r="L117" s="28"/>
      <c r="M117" s="28"/>
    </row>
  </sheetData>
  <mergeCells count="13">
    <mergeCell ref="K5:M6"/>
    <mergeCell ref="A4:M4"/>
    <mergeCell ref="A5:A7"/>
    <mergeCell ref="B5:D6"/>
    <mergeCell ref="E5:G6"/>
    <mergeCell ref="H5:J5"/>
    <mergeCell ref="H6:J6"/>
    <mergeCell ref="K42:M42"/>
    <mergeCell ref="A41:M41"/>
    <mergeCell ref="A42:A43"/>
    <mergeCell ref="B42:D42"/>
    <mergeCell ref="E42:G42"/>
    <mergeCell ref="H42:J42"/>
  </mergeCells>
  <printOptions/>
  <pageMargins left="0" right="0" top="0" bottom="0"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L194"/>
  <sheetViews>
    <sheetView workbookViewId="0" topLeftCell="A154">
      <selection activeCell="K165" sqref="K165"/>
    </sheetView>
  </sheetViews>
  <sheetFormatPr defaultColWidth="9.140625" defaultRowHeight="12.75"/>
  <cols>
    <col min="1" max="1" width="25.140625" style="3" customWidth="1"/>
    <col min="2" max="16384" width="9.140625" style="3" customWidth="1"/>
  </cols>
  <sheetData>
    <row r="1" spans="1:11" ht="18.75">
      <c r="A1" s="210" t="s">
        <v>1058</v>
      </c>
      <c r="B1" s="211"/>
      <c r="C1" s="211"/>
      <c r="D1" s="211"/>
      <c r="E1" s="211"/>
      <c r="F1" s="211"/>
      <c r="G1" s="211"/>
      <c r="H1" s="211"/>
      <c r="I1" s="211"/>
      <c r="J1" s="211"/>
      <c r="K1" s="212"/>
    </row>
    <row r="2" spans="1:11" ht="49.5" customHeight="1">
      <c r="A2" s="197" t="s">
        <v>1059</v>
      </c>
      <c r="B2" s="1" t="s">
        <v>1060</v>
      </c>
      <c r="C2" s="197" t="s">
        <v>1061</v>
      </c>
      <c r="D2" s="197"/>
      <c r="E2" s="197"/>
      <c r="F2" s="197" t="s">
        <v>1062</v>
      </c>
      <c r="G2" s="197"/>
      <c r="H2" s="197"/>
      <c r="I2" s="197" t="s">
        <v>1063</v>
      </c>
      <c r="J2" s="197"/>
      <c r="K2" s="197"/>
    </row>
    <row r="3" spans="1:11" ht="15.75">
      <c r="A3" s="197"/>
      <c r="B3" s="1">
        <v>2008</v>
      </c>
      <c r="C3" s="1">
        <v>2006</v>
      </c>
      <c r="D3" s="1">
        <v>2007</v>
      </c>
      <c r="E3" s="3">
        <v>2008</v>
      </c>
      <c r="F3" s="1">
        <v>2006</v>
      </c>
      <c r="G3" s="1">
        <v>2007</v>
      </c>
      <c r="H3" s="3">
        <v>2008</v>
      </c>
      <c r="I3" s="1">
        <v>2006</v>
      </c>
      <c r="J3" s="3">
        <v>2007</v>
      </c>
      <c r="K3" s="3">
        <v>2008</v>
      </c>
    </row>
    <row r="4" spans="1:9" ht="15.75">
      <c r="A4" s="15" t="s">
        <v>976</v>
      </c>
      <c r="B4" s="1"/>
      <c r="C4" s="1"/>
      <c r="D4" s="1"/>
      <c r="F4" s="1"/>
      <c r="G4" s="1"/>
      <c r="I4" s="1"/>
    </row>
    <row r="5" spans="1:11" ht="15.75">
      <c r="A5" s="1" t="s">
        <v>1064</v>
      </c>
      <c r="B5" s="1">
        <v>108</v>
      </c>
      <c r="C5" s="1">
        <v>341</v>
      </c>
      <c r="D5" s="1">
        <v>363</v>
      </c>
      <c r="E5" s="3">
        <v>352</v>
      </c>
      <c r="F5" s="1">
        <v>15.9</v>
      </c>
      <c r="G5" s="1">
        <v>16.2</v>
      </c>
      <c r="H5" s="3">
        <v>15.9</v>
      </c>
      <c r="I5" s="1">
        <v>1.2</v>
      </c>
      <c r="J5" s="3">
        <v>1.82</v>
      </c>
      <c r="K5" s="3">
        <v>1.63</v>
      </c>
    </row>
    <row r="6" spans="1:11" ht="31.5">
      <c r="A6" s="1" t="s">
        <v>1022</v>
      </c>
      <c r="B6" s="1">
        <v>60</v>
      </c>
      <c r="C6" s="1">
        <v>339</v>
      </c>
      <c r="D6" s="1">
        <v>389</v>
      </c>
      <c r="E6" s="3">
        <v>346</v>
      </c>
      <c r="F6" s="1">
        <v>15.4</v>
      </c>
      <c r="G6" s="1">
        <v>18</v>
      </c>
      <c r="H6" s="3">
        <v>14.6</v>
      </c>
      <c r="I6" s="1">
        <v>0.08</v>
      </c>
      <c r="J6" s="3">
        <v>0.08</v>
      </c>
      <c r="K6" s="3">
        <v>0.14</v>
      </c>
    </row>
    <row r="7" spans="1:11" ht="31.5">
      <c r="A7" s="1" t="s">
        <v>1065</v>
      </c>
      <c r="B7" s="1">
        <v>48</v>
      </c>
      <c r="C7" s="1">
        <v>341</v>
      </c>
      <c r="D7" s="1">
        <v>360</v>
      </c>
      <c r="E7" s="3">
        <v>343</v>
      </c>
      <c r="F7" s="1">
        <v>10.3</v>
      </c>
      <c r="G7" s="1">
        <v>11</v>
      </c>
      <c r="H7" s="3">
        <v>10.8</v>
      </c>
      <c r="I7" s="1" t="s">
        <v>930</v>
      </c>
      <c r="J7" s="3">
        <v>0.13</v>
      </c>
      <c r="K7" s="3">
        <v>0</v>
      </c>
    </row>
    <row r="8" spans="1:11" ht="31.5">
      <c r="A8" s="1" t="s">
        <v>1066</v>
      </c>
      <c r="B8" s="1">
        <v>216</v>
      </c>
      <c r="C8" s="1">
        <v>340</v>
      </c>
      <c r="D8" s="1">
        <v>369</v>
      </c>
      <c r="E8" s="3">
        <v>348</v>
      </c>
      <c r="F8" s="1">
        <v>14.1</v>
      </c>
      <c r="G8" s="1">
        <v>15.1</v>
      </c>
      <c r="H8" s="3">
        <v>14.1</v>
      </c>
      <c r="I8" s="1">
        <v>0.59</v>
      </c>
      <c r="J8" s="3">
        <v>0.89</v>
      </c>
      <c r="K8" s="3">
        <v>0.77</v>
      </c>
    </row>
    <row r="9" spans="1:11" ht="47.25">
      <c r="A9" s="1" t="s">
        <v>1037</v>
      </c>
      <c r="B9" s="1">
        <v>6</v>
      </c>
      <c r="C9" s="1">
        <v>231</v>
      </c>
      <c r="D9" s="1">
        <v>254</v>
      </c>
      <c r="E9" s="3">
        <v>273</v>
      </c>
      <c r="F9" s="1">
        <v>2.7</v>
      </c>
      <c r="G9" s="1">
        <v>2.9</v>
      </c>
      <c r="H9" s="3">
        <v>3</v>
      </c>
      <c r="I9" s="1">
        <v>5.1</v>
      </c>
      <c r="J9" s="3">
        <v>7.49</v>
      </c>
      <c r="K9" s="3">
        <v>6.62</v>
      </c>
    </row>
    <row r="10" spans="1:11" ht="31.5">
      <c r="A10" s="1" t="s">
        <v>959</v>
      </c>
      <c r="B10" s="1">
        <v>24</v>
      </c>
      <c r="C10" s="1">
        <v>218</v>
      </c>
      <c r="D10" s="1">
        <v>243</v>
      </c>
      <c r="E10" s="3">
        <v>300</v>
      </c>
      <c r="F10" s="1">
        <v>12.4</v>
      </c>
      <c r="G10" s="1">
        <v>12.1</v>
      </c>
      <c r="H10" s="3">
        <v>15.4</v>
      </c>
      <c r="I10" s="1">
        <v>0</v>
      </c>
      <c r="J10" s="3">
        <v>0</v>
      </c>
      <c r="K10" s="3">
        <v>0</v>
      </c>
    </row>
    <row r="11" spans="1:9" ht="15.75">
      <c r="A11" s="1"/>
      <c r="B11" s="1"/>
      <c r="C11" s="1"/>
      <c r="D11" s="1"/>
      <c r="F11" s="1"/>
      <c r="G11" s="1"/>
      <c r="I11" s="1"/>
    </row>
    <row r="12" spans="1:9" ht="15.75">
      <c r="A12" s="15" t="s">
        <v>977</v>
      </c>
      <c r="B12" s="1"/>
      <c r="C12" s="1"/>
      <c r="D12" s="1"/>
      <c r="F12" s="1"/>
      <c r="G12" s="1"/>
      <c r="I12" s="1"/>
    </row>
    <row r="13" spans="1:11" ht="15.75">
      <c r="A13" s="1" t="s">
        <v>995</v>
      </c>
      <c r="B13" s="1">
        <v>102</v>
      </c>
      <c r="C13" s="1">
        <v>354</v>
      </c>
      <c r="D13" s="1">
        <v>380</v>
      </c>
      <c r="E13" s="3">
        <v>361</v>
      </c>
      <c r="F13" s="1">
        <v>14.3</v>
      </c>
      <c r="G13" s="1">
        <v>14.7</v>
      </c>
      <c r="H13" s="3">
        <v>14.1</v>
      </c>
      <c r="I13" s="1">
        <v>3.5</v>
      </c>
      <c r="J13" s="3">
        <v>2.63</v>
      </c>
      <c r="K13" s="3">
        <v>0.02</v>
      </c>
    </row>
    <row r="14" spans="1:11" ht="31.5">
      <c r="A14" s="1" t="s">
        <v>1007</v>
      </c>
      <c r="B14" s="1">
        <v>90</v>
      </c>
      <c r="C14" s="1">
        <v>314</v>
      </c>
      <c r="D14" s="1">
        <v>302</v>
      </c>
      <c r="E14" s="3">
        <v>296</v>
      </c>
      <c r="F14" s="1">
        <v>9.3</v>
      </c>
      <c r="G14" s="1">
        <v>10.9</v>
      </c>
      <c r="H14" s="3">
        <v>10.8</v>
      </c>
      <c r="I14" s="1">
        <v>3.42</v>
      </c>
      <c r="J14" s="3">
        <v>2.62</v>
      </c>
      <c r="K14" s="3">
        <v>3.49</v>
      </c>
    </row>
    <row r="15" spans="1:11" ht="31.5">
      <c r="A15" s="1" t="s">
        <v>1067</v>
      </c>
      <c r="B15" s="1">
        <v>58</v>
      </c>
      <c r="C15" s="1">
        <v>348</v>
      </c>
      <c r="D15" s="1">
        <v>375</v>
      </c>
      <c r="E15" s="3">
        <v>360</v>
      </c>
      <c r="F15" s="1">
        <v>12.6</v>
      </c>
      <c r="G15" s="1">
        <v>11.7</v>
      </c>
      <c r="H15" s="3">
        <v>12.1</v>
      </c>
      <c r="I15" s="1">
        <v>0.5</v>
      </c>
      <c r="J15" s="3">
        <v>0.7</v>
      </c>
      <c r="K15" s="3">
        <v>0.58</v>
      </c>
    </row>
    <row r="16" spans="1:11" ht="31.5">
      <c r="A16" s="1" t="s">
        <v>1019</v>
      </c>
      <c r="B16" s="1">
        <v>60</v>
      </c>
      <c r="C16" s="1">
        <v>220</v>
      </c>
      <c r="D16" s="1">
        <v>228</v>
      </c>
      <c r="E16" s="3">
        <v>238</v>
      </c>
      <c r="F16" s="1">
        <v>5.8</v>
      </c>
      <c r="G16" s="1">
        <v>4.8</v>
      </c>
      <c r="H16" s="3">
        <v>4.8</v>
      </c>
      <c r="I16" s="1">
        <v>0</v>
      </c>
      <c r="J16" s="3">
        <v>0</v>
      </c>
      <c r="K16" s="3">
        <v>0</v>
      </c>
    </row>
    <row r="17" spans="1:11" ht="31.5">
      <c r="A17" s="1" t="s">
        <v>1020</v>
      </c>
      <c r="B17" s="1">
        <v>25</v>
      </c>
      <c r="C17" s="1">
        <v>332</v>
      </c>
      <c r="D17" s="1">
        <v>311</v>
      </c>
      <c r="E17" s="3">
        <v>368</v>
      </c>
      <c r="F17" s="1">
        <v>6</v>
      </c>
      <c r="G17" s="1">
        <v>6.2</v>
      </c>
      <c r="H17" s="3">
        <v>6.9</v>
      </c>
      <c r="I17" s="1">
        <v>0</v>
      </c>
      <c r="J17" s="3">
        <v>0</v>
      </c>
      <c r="K17" s="3">
        <v>0</v>
      </c>
    </row>
    <row r="18" spans="1:11" ht="15.75">
      <c r="A18" s="1" t="s">
        <v>1068</v>
      </c>
      <c r="B18" s="1">
        <v>100</v>
      </c>
      <c r="C18" s="1">
        <v>392</v>
      </c>
      <c r="D18" s="1">
        <v>431</v>
      </c>
      <c r="E18" s="3">
        <v>429</v>
      </c>
      <c r="F18" s="1">
        <v>9.5</v>
      </c>
      <c r="G18" s="1">
        <v>6.3</v>
      </c>
      <c r="H18" s="3">
        <v>6.1</v>
      </c>
      <c r="I18" s="1">
        <v>0</v>
      </c>
      <c r="J18" s="3">
        <v>0</v>
      </c>
      <c r="K18" s="3">
        <v>0.01</v>
      </c>
    </row>
    <row r="19" spans="1:11" ht="31.5">
      <c r="A19" s="1" t="s">
        <v>1031</v>
      </c>
      <c r="B19" s="1">
        <v>60</v>
      </c>
      <c r="C19" s="1">
        <v>321</v>
      </c>
      <c r="D19" s="1">
        <v>313</v>
      </c>
      <c r="E19" s="3">
        <v>304</v>
      </c>
      <c r="F19" s="1">
        <v>14.2</v>
      </c>
      <c r="G19" s="1">
        <v>14.9</v>
      </c>
      <c r="H19" s="3">
        <v>13.8</v>
      </c>
      <c r="I19" s="1">
        <v>5.4</v>
      </c>
      <c r="J19" s="3">
        <v>5.87</v>
      </c>
      <c r="K19" s="3">
        <v>5.75</v>
      </c>
    </row>
    <row r="20" spans="1:11" ht="15.75">
      <c r="A20" s="1" t="s">
        <v>1035</v>
      </c>
      <c r="B20" s="1">
        <v>25</v>
      </c>
      <c r="C20" s="1"/>
      <c r="D20" s="1">
        <v>385</v>
      </c>
      <c r="E20" s="3">
        <v>261</v>
      </c>
      <c r="F20" s="1"/>
      <c r="G20" s="1">
        <v>20.5</v>
      </c>
      <c r="H20" s="3">
        <v>18.6</v>
      </c>
      <c r="I20" s="1"/>
      <c r="J20" s="3">
        <v>0.69</v>
      </c>
      <c r="K20" s="3">
        <v>0.29</v>
      </c>
    </row>
    <row r="21" spans="1:11" ht="31.5">
      <c r="A21" s="1" t="s">
        <v>1066</v>
      </c>
      <c r="B21" s="1">
        <v>520</v>
      </c>
      <c r="C21" s="1">
        <v>322</v>
      </c>
      <c r="D21" s="1">
        <v>347</v>
      </c>
      <c r="E21" s="3">
        <v>338</v>
      </c>
      <c r="F21" s="1">
        <v>8.5</v>
      </c>
      <c r="G21" s="1">
        <v>9.1</v>
      </c>
      <c r="H21" s="3">
        <v>8.9</v>
      </c>
      <c r="I21" s="1">
        <v>1.4</v>
      </c>
      <c r="J21" s="3">
        <v>1.13</v>
      </c>
      <c r="K21" s="3">
        <v>1.28</v>
      </c>
    </row>
    <row r="22" spans="1:11" ht="47.25">
      <c r="A22" s="1" t="s">
        <v>1037</v>
      </c>
      <c r="B22" s="1">
        <v>14</v>
      </c>
      <c r="C22" s="1">
        <v>211</v>
      </c>
      <c r="D22" s="1">
        <v>206</v>
      </c>
      <c r="E22" s="3">
        <v>174</v>
      </c>
      <c r="F22" s="1">
        <v>2.8</v>
      </c>
      <c r="G22" s="1">
        <v>3.3</v>
      </c>
      <c r="H22" s="3">
        <v>2.7</v>
      </c>
      <c r="I22" s="1">
        <v>22.2</v>
      </c>
      <c r="J22" s="3">
        <v>21.24</v>
      </c>
      <c r="K22" s="3">
        <v>23.19</v>
      </c>
    </row>
    <row r="23" spans="1:11" ht="31.5">
      <c r="A23" s="1" t="s">
        <v>959</v>
      </c>
      <c r="B23" s="1">
        <v>45</v>
      </c>
      <c r="C23" s="1">
        <v>193</v>
      </c>
      <c r="D23" s="1">
        <v>181</v>
      </c>
      <c r="E23" s="3">
        <v>151</v>
      </c>
      <c r="F23" s="1">
        <v>6.4</v>
      </c>
      <c r="G23" s="1">
        <v>10.3</v>
      </c>
      <c r="H23" s="3">
        <v>10.6</v>
      </c>
      <c r="I23" s="1">
        <v>0</v>
      </c>
      <c r="J23" s="3">
        <v>0</v>
      </c>
      <c r="K23" s="3">
        <v>0</v>
      </c>
    </row>
    <row r="24" spans="1:11" ht="31.5">
      <c r="A24" s="1" t="s">
        <v>1038</v>
      </c>
      <c r="B24" s="1">
        <v>60</v>
      </c>
      <c r="C24" s="1">
        <v>224</v>
      </c>
      <c r="D24" s="1">
        <v>228</v>
      </c>
      <c r="E24" s="3">
        <v>213</v>
      </c>
      <c r="F24" s="1">
        <v>5</v>
      </c>
      <c r="G24" s="1">
        <v>4.6</v>
      </c>
      <c r="H24" s="3">
        <v>4.2</v>
      </c>
      <c r="I24" s="1">
        <v>0.26</v>
      </c>
      <c r="J24" s="3">
        <v>0.2</v>
      </c>
      <c r="K24" s="3">
        <v>0.23</v>
      </c>
    </row>
    <row r="25" spans="1:9" ht="15.75">
      <c r="A25" s="1"/>
      <c r="B25" s="1"/>
      <c r="C25" s="1"/>
      <c r="D25" s="1"/>
      <c r="F25" s="1"/>
      <c r="G25" s="1"/>
      <c r="I25" s="1"/>
    </row>
    <row r="26" spans="1:9" ht="15.75">
      <c r="A26" s="15" t="s">
        <v>900</v>
      </c>
      <c r="B26" s="1"/>
      <c r="C26" s="1"/>
      <c r="D26" s="1"/>
      <c r="F26" s="1"/>
      <c r="G26" s="1"/>
      <c r="I26" s="1"/>
    </row>
    <row r="27" spans="1:11" ht="31.5">
      <c r="A27" s="1" t="s">
        <v>1007</v>
      </c>
      <c r="B27" s="1">
        <v>40</v>
      </c>
      <c r="C27" s="1"/>
      <c r="D27" s="1"/>
      <c r="E27" s="3">
        <v>313</v>
      </c>
      <c r="F27" s="1"/>
      <c r="G27" s="1"/>
      <c r="H27" s="3">
        <v>16.1</v>
      </c>
      <c r="I27" s="1"/>
      <c r="K27" s="3">
        <v>1.42</v>
      </c>
    </row>
    <row r="28" spans="1:11" ht="15.75">
      <c r="A28" s="1" t="s">
        <v>1021</v>
      </c>
      <c r="B28" s="1">
        <v>30</v>
      </c>
      <c r="C28" s="1"/>
      <c r="D28" s="1"/>
      <c r="E28" s="3">
        <v>325</v>
      </c>
      <c r="F28" s="1"/>
      <c r="G28" s="1"/>
      <c r="H28" s="3">
        <v>9.8</v>
      </c>
      <c r="I28" s="1"/>
      <c r="K28" s="3">
        <v>0</v>
      </c>
    </row>
    <row r="29" spans="1:11" ht="15.75">
      <c r="A29" s="1" t="s">
        <v>1035</v>
      </c>
      <c r="B29" s="1">
        <v>30</v>
      </c>
      <c r="C29" s="1"/>
      <c r="D29" s="1"/>
      <c r="E29" s="3">
        <v>333</v>
      </c>
      <c r="F29" s="1"/>
      <c r="G29" s="1"/>
      <c r="H29" s="3">
        <v>18.6</v>
      </c>
      <c r="I29" s="1"/>
      <c r="K29" s="3">
        <v>0</v>
      </c>
    </row>
    <row r="30" spans="1:11" ht="31.5">
      <c r="A30" s="1" t="s">
        <v>1066</v>
      </c>
      <c r="B30" s="1">
        <v>100</v>
      </c>
      <c r="C30" s="1"/>
      <c r="D30" s="1"/>
      <c r="E30" s="3">
        <v>323</v>
      </c>
      <c r="F30" s="1"/>
      <c r="G30" s="1"/>
      <c r="H30" s="3">
        <v>14</v>
      </c>
      <c r="I30" s="1"/>
      <c r="K30" s="3">
        <v>0.48</v>
      </c>
    </row>
    <row r="31" spans="1:11" ht="31.5">
      <c r="A31" s="1" t="s">
        <v>959</v>
      </c>
      <c r="B31" s="1">
        <v>20</v>
      </c>
      <c r="C31" s="1"/>
      <c r="D31" s="1"/>
      <c r="E31" s="3">
        <v>321</v>
      </c>
      <c r="F31" s="1"/>
      <c r="G31" s="1"/>
      <c r="H31" s="3">
        <v>15.3</v>
      </c>
      <c r="I31" s="1"/>
      <c r="K31" s="3">
        <v>0</v>
      </c>
    </row>
    <row r="32" spans="1:9" ht="15.75">
      <c r="A32" s="1"/>
      <c r="B32" s="1"/>
      <c r="C32" s="1"/>
      <c r="D32" s="1"/>
      <c r="F32" s="1"/>
      <c r="G32" s="1"/>
      <c r="I32" s="1"/>
    </row>
    <row r="33" spans="1:9" ht="15.75">
      <c r="A33" s="15" t="s">
        <v>978</v>
      </c>
      <c r="B33" s="1"/>
      <c r="C33" s="1"/>
      <c r="D33" s="1"/>
      <c r="F33" s="1"/>
      <c r="G33" s="1"/>
      <c r="I33" s="1"/>
    </row>
    <row r="34" spans="1:11" ht="15.75">
      <c r="A34" s="1" t="s">
        <v>995</v>
      </c>
      <c r="B34" s="1">
        <v>113</v>
      </c>
      <c r="C34" s="1">
        <v>347</v>
      </c>
      <c r="D34" s="1">
        <v>368</v>
      </c>
      <c r="E34" s="3">
        <v>364</v>
      </c>
      <c r="F34" s="1">
        <v>16.7</v>
      </c>
      <c r="G34" s="1">
        <v>16.7</v>
      </c>
      <c r="H34" s="3">
        <v>16.5</v>
      </c>
      <c r="I34" s="1">
        <v>0.84</v>
      </c>
      <c r="J34" s="3">
        <v>1.48</v>
      </c>
      <c r="K34" s="3">
        <v>0.92</v>
      </c>
    </row>
    <row r="35" spans="1:11" ht="31.5">
      <c r="A35" s="1" t="s">
        <v>1000</v>
      </c>
      <c r="B35" s="1">
        <v>58</v>
      </c>
      <c r="C35" s="1">
        <v>340</v>
      </c>
      <c r="D35" s="1">
        <v>357</v>
      </c>
      <c r="E35" s="3">
        <v>347</v>
      </c>
      <c r="F35" s="1">
        <v>19.1</v>
      </c>
      <c r="G35" s="1">
        <v>18</v>
      </c>
      <c r="H35" s="3">
        <v>17.8</v>
      </c>
      <c r="I35" s="1" t="s">
        <v>930</v>
      </c>
      <c r="J35" s="3">
        <v>0.09</v>
      </c>
      <c r="K35" s="3">
        <v>0.27</v>
      </c>
    </row>
    <row r="36" spans="1:11" ht="31.5">
      <c r="A36" s="1" t="s">
        <v>1022</v>
      </c>
      <c r="B36" s="1">
        <v>108</v>
      </c>
      <c r="C36" s="1">
        <v>345</v>
      </c>
      <c r="D36" s="1">
        <v>366</v>
      </c>
      <c r="E36" s="3">
        <v>362</v>
      </c>
      <c r="F36" s="1">
        <v>16.3</v>
      </c>
      <c r="G36" s="1">
        <v>15.3</v>
      </c>
      <c r="H36" s="3">
        <v>15.1</v>
      </c>
      <c r="I36" s="1">
        <v>0.13</v>
      </c>
      <c r="J36" s="3">
        <v>0.23</v>
      </c>
      <c r="K36" s="3">
        <v>0.15</v>
      </c>
    </row>
    <row r="37" spans="1:11" ht="31.5">
      <c r="A37" s="1" t="s">
        <v>1024</v>
      </c>
      <c r="B37" s="1">
        <v>106</v>
      </c>
      <c r="C37" s="1">
        <v>318</v>
      </c>
      <c r="D37" s="1">
        <v>333</v>
      </c>
      <c r="E37" s="3">
        <v>333</v>
      </c>
      <c r="F37" s="1">
        <v>11.6</v>
      </c>
      <c r="G37" s="1">
        <v>11.1</v>
      </c>
      <c r="H37" s="3">
        <v>11.2</v>
      </c>
      <c r="I37" s="1">
        <v>0.03</v>
      </c>
      <c r="J37" s="3">
        <v>0</v>
      </c>
      <c r="K37" s="3">
        <v>0</v>
      </c>
    </row>
    <row r="38" spans="1:11" ht="15.75">
      <c r="A38" s="1" t="s">
        <v>1035</v>
      </c>
      <c r="B38" s="1">
        <v>60</v>
      </c>
      <c r="C38" s="1">
        <v>342</v>
      </c>
      <c r="D38" s="1">
        <v>342</v>
      </c>
      <c r="E38" s="3">
        <v>346</v>
      </c>
      <c r="F38" s="1">
        <v>24.9</v>
      </c>
      <c r="G38" s="1">
        <v>24.8</v>
      </c>
      <c r="H38" s="3">
        <v>27.3</v>
      </c>
      <c r="I38" s="1">
        <v>0.38</v>
      </c>
      <c r="J38" s="3">
        <v>1.08</v>
      </c>
      <c r="K38" s="3">
        <v>0.92</v>
      </c>
    </row>
    <row r="39" spans="1:11" ht="31.5">
      <c r="A39" s="1" t="s">
        <v>1066</v>
      </c>
      <c r="B39" s="1">
        <v>445</v>
      </c>
      <c r="C39" s="1">
        <v>338</v>
      </c>
      <c r="D39" s="1">
        <v>354</v>
      </c>
      <c r="E39" s="3">
        <v>351</v>
      </c>
      <c r="F39" s="1">
        <v>16</v>
      </c>
      <c r="G39" s="1">
        <v>15.4</v>
      </c>
      <c r="H39" s="3">
        <v>15.4</v>
      </c>
      <c r="I39" s="1">
        <v>0.3</v>
      </c>
      <c r="J39" s="3">
        <v>0.52</v>
      </c>
      <c r="K39" s="3">
        <v>0.36</v>
      </c>
    </row>
    <row r="40" spans="1:11" ht="47.25">
      <c r="A40" s="1" t="s">
        <v>1037</v>
      </c>
      <c r="B40" s="1">
        <v>6</v>
      </c>
      <c r="C40" s="1">
        <v>312</v>
      </c>
      <c r="D40" s="1">
        <v>202</v>
      </c>
      <c r="E40" s="3">
        <v>218</v>
      </c>
      <c r="F40" s="1">
        <v>5.3</v>
      </c>
      <c r="G40" s="1">
        <v>3.9</v>
      </c>
      <c r="H40" s="3">
        <v>4.1</v>
      </c>
      <c r="I40" s="1">
        <v>7.4</v>
      </c>
      <c r="J40" s="3">
        <v>12.94</v>
      </c>
      <c r="K40" s="3">
        <v>8.54</v>
      </c>
    </row>
    <row r="41" spans="1:11" ht="31.5">
      <c r="A41" s="1" t="s">
        <v>959</v>
      </c>
      <c r="B41" s="1">
        <v>100</v>
      </c>
      <c r="C41" s="1">
        <v>168</v>
      </c>
      <c r="D41" s="1">
        <v>193</v>
      </c>
      <c r="E41" s="3">
        <v>250</v>
      </c>
      <c r="F41" s="1">
        <v>13</v>
      </c>
      <c r="G41" s="1">
        <v>15.5</v>
      </c>
      <c r="H41" s="3">
        <v>19.5</v>
      </c>
      <c r="I41" s="1">
        <v>0</v>
      </c>
      <c r="J41" s="27">
        <v>0</v>
      </c>
      <c r="K41" s="3">
        <v>0</v>
      </c>
    </row>
    <row r="42" spans="1:12" ht="15.75">
      <c r="A42" s="29"/>
      <c r="B42" s="29"/>
      <c r="C42" s="29"/>
      <c r="D42" s="29"/>
      <c r="F42" s="29"/>
      <c r="G42" s="29"/>
      <c r="I42" s="29"/>
      <c r="J42" s="33">
        <v>20</v>
      </c>
      <c r="L42" s="26"/>
    </row>
    <row r="43" spans="1:10" ht="15.75">
      <c r="A43" s="40" t="s">
        <v>979</v>
      </c>
      <c r="B43" s="22"/>
      <c r="C43" s="22"/>
      <c r="D43" s="22"/>
      <c r="F43" s="22"/>
      <c r="G43" s="22"/>
      <c r="I43" s="22"/>
      <c r="J43" s="28"/>
    </row>
    <row r="44" spans="1:11" ht="15.75">
      <c r="A44" s="1" t="s">
        <v>995</v>
      </c>
      <c r="B44" s="1">
        <v>50</v>
      </c>
      <c r="C44" s="1">
        <v>301</v>
      </c>
      <c r="D44" s="1">
        <v>305</v>
      </c>
      <c r="E44" s="3">
        <v>311</v>
      </c>
      <c r="F44" s="1">
        <v>14.7</v>
      </c>
      <c r="G44" s="1">
        <v>15.1</v>
      </c>
      <c r="H44" s="3">
        <v>14.9</v>
      </c>
      <c r="I44" s="1">
        <v>0.3</v>
      </c>
      <c r="J44" s="3">
        <v>0</v>
      </c>
      <c r="K44" s="3">
        <v>0.1</v>
      </c>
    </row>
    <row r="45" spans="1:11" ht="15.75">
      <c r="A45" s="1" t="s">
        <v>1035</v>
      </c>
      <c r="B45" s="1">
        <v>25</v>
      </c>
      <c r="C45" s="1">
        <v>214</v>
      </c>
      <c r="D45" s="1">
        <v>260</v>
      </c>
      <c r="E45" s="3">
        <v>279</v>
      </c>
      <c r="F45" s="1">
        <v>15.4</v>
      </c>
      <c r="G45" s="1">
        <v>15.9</v>
      </c>
      <c r="H45" s="3">
        <v>14.7</v>
      </c>
      <c r="I45" s="1">
        <v>0.9</v>
      </c>
      <c r="J45" s="3">
        <v>0</v>
      </c>
      <c r="K45" s="3">
        <v>0.42</v>
      </c>
    </row>
    <row r="46" spans="1:11" ht="31.5">
      <c r="A46" s="1" t="s">
        <v>1066</v>
      </c>
      <c r="B46" s="1">
        <v>75</v>
      </c>
      <c r="C46" s="1">
        <v>272</v>
      </c>
      <c r="D46" s="1">
        <v>290</v>
      </c>
      <c r="E46" s="3">
        <v>300</v>
      </c>
      <c r="F46" s="1">
        <v>14.9</v>
      </c>
      <c r="G46" s="1">
        <v>15.3</v>
      </c>
      <c r="H46" s="3">
        <v>14.8</v>
      </c>
      <c r="I46" s="1">
        <v>0.44</v>
      </c>
      <c r="J46" s="3">
        <v>0</v>
      </c>
      <c r="K46" s="3">
        <v>0.2</v>
      </c>
    </row>
    <row r="47" spans="1:11" ht="31.5">
      <c r="A47" s="1" t="s">
        <v>959</v>
      </c>
      <c r="B47" s="1">
        <v>26</v>
      </c>
      <c r="C47" s="1">
        <v>176</v>
      </c>
      <c r="D47" s="1">
        <v>122</v>
      </c>
      <c r="E47" s="3">
        <v>300</v>
      </c>
      <c r="F47" s="1">
        <v>11.1</v>
      </c>
      <c r="G47" s="1">
        <v>15.7</v>
      </c>
      <c r="H47" s="3">
        <v>20.9</v>
      </c>
      <c r="I47" s="1">
        <v>0</v>
      </c>
      <c r="J47" s="3">
        <v>0</v>
      </c>
      <c r="K47" s="3">
        <v>0</v>
      </c>
    </row>
    <row r="48" spans="1:9" ht="15.75">
      <c r="A48" s="1"/>
      <c r="B48" s="1"/>
      <c r="C48" s="1"/>
      <c r="D48" s="1"/>
      <c r="F48" s="1"/>
      <c r="G48" s="1"/>
      <c r="I48" s="1"/>
    </row>
    <row r="49" spans="1:9" ht="15.75">
      <c r="A49" s="15" t="s">
        <v>980</v>
      </c>
      <c r="B49" s="1"/>
      <c r="C49" s="1"/>
      <c r="D49" s="1"/>
      <c r="F49" s="1"/>
      <c r="G49" s="1"/>
      <c r="I49" s="1"/>
    </row>
    <row r="50" spans="1:11" ht="15.75">
      <c r="A50" s="1" t="s">
        <v>996</v>
      </c>
      <c r="B50" s="1">
        <v>154</v>
      </c>
      <c r="C50" s="1">
        <v>309</v>
      </c>
      <c r="D50" s="1">
        <v>332</v>
      </c>
      <c r="E50" s="3">
        <v>317</v>
      </c>
      <c r="F50" s="1">
        <v>14.9</v>
      </c>
      <c r="G50" s="1">
        <v>14.4</v>
      </c>
      <c r="H50" s="3">
        <v>13.4</v>
      </c>
      <c r="I50" s="1">
        <v>2.4</v>
      </c>
      <c r="J50" s="3">
        <v>2.58</v>
      </c>
      <c r="K50" s="3">
        <v>2.59</v>
      </c>
    </row>
    <row r="51" spans="1:11" ht="31.5">
      <c r="A51" s="1" t="s">
        <v>997</v>
      </c>
      <c r="B51" s="1">
        <v>65</v>
      </c>
      <c r="C51" s="1">
        <v>357</v>
      </c>
      <c r="D51" s="1">
        <v>373</v>
      </c>
      <c r="E51" s="3">
        <v>356</v>
      </c>
      <c r="F51" s="1">
        <v>15.7</v>
      </c>
      <c r="G51" s="1">
        <v>15.4</v>
      </c>
      <c r="H51" s="3">
        <v>13.9</v>
      </c>
      <c r="I51" s="1">
        <v>0.9</v>
      </c>
      <c r="J51" s="3">
        <v>1.14</v>
      </c>
      <c r="K51" s="3">
        <v>1.38</v>
      </c>
    </row>
    <row r="52" spans="1:11" ht="31.5">
      <c r="A52" s="1" t="s">
        <v>1005</v>
      </c>
      <c r="B52" s="1">
        <v>58</v>
      </c>
      <c r="C52" s="1">
        <v>352</v>
      </c>
      <c r="D52" s="1">
        <v>359</v>
      </c>
      <c r="E52" s="3">
        <v>343</v>
      </c>
      <c r="F52" s="1">
        <v>14.8</v>
      </c>
      <c r="G52" s="1">
        <v>14.8</v>
      </c>
      <c r="H52" s="3">
        <v>14.3</v>
      </c>
      <c r="I52" s="1">
        <v>2.7</v>
      </c>
      <c r="J52" s="3">
        <v>2.06</v>
      </c>
      <c r="K52" s="3">
        <v>2.87</v>
      </c>
    </row>
    <row r="53" spans="1:11" ht="15.75">
      <c r="A53" s="1" t="s">
        <v>1021</v>
      </c>
      <c r="B53" s="1">
        <v>64</v>
      </c>
      <c r="C53" s="1">
        <v>360</v>
      </c>
      <c r="D53" s="1">
        <v>366</v>
      </c>
      <c r="E53" s="3">
        <v>362</v>
      </c>
      <c r="F53" s="1">
        <v>5.8</v>
      </c>
      <c r="G53" s="1">
        <v>6.4</v>
      </c>
      <c r="H53" s="3">
        <v>6.7</v>
      </c>
      <c r="I53" s="1" t="s">
        <v>930</v>
      </c>
      <c r="J53" s="3">
        <v>0.03</v>
      </c>
      <c r="K53" s="3">
        <v>0</v>
      </c>
    </row>
    <row r="54" spans="1:11" ht="31.5">
      <c r="A54" s="1" t="s">
        <v>1022</v>
      </c>
      <c r="B54" s="1">
        <v>55</v>
      </c>
      <c r="C54" s="1">
        <v>349</v>
      </c>
      <c r="D54" s="1">
        <v>367</v>
      </c>
      <c r="E54" s="3">
        <v>365</v>
      </c>
      <c r="F54" s="1">
        <v>13.5</v>
      </c>
      <c r="G54" s="1">
        <v>13</v>
      </c>
      <c r="H54" s="3">
        <v>13.1</v>
      </c>
      <c r="I54" s="1">
        <v>4</v>
      </c>
      <c r="J54" s="3">
        <v>3.16</v>
      </c>
      <c r="K54" s="3">
        <v>3.64</v>
      </c>
    </row>
    <row r="55" spans="1:11" ht="31.5">
      <c r="A55" s="1" t="s">
        <v>1065</v>
      </c>
      <c r="B55" s="1">
        <v>45</v>
      </c>
      <c r="C55" s="1">
        <v>381</v>
      </c>
      <c r="D55" s="1">
        <v>384</v>
      </c>
      <c r="E55" s="3">
        <v>360</v>
      </c>
      <c r="F55" s="1">
        <v>10.7</v>
      </c>
      <c r="G55" s="1">
        <v>10.8</v>
      </c>
      <c r="H55" s="3">
        <v>10.3</v>
      </c>
      <c r="I55" s="1">
        <v>0.1</v>
      </c>
      <c r="J55" s="3">
        <v>0</v>
      </c>
      <c r="K55" s="3">
        <v>0</v>
      </c>
    </row>
    <row r="56" spans="1:11" ht="15.75">
      <c r="A56" s="1" t="s">
        <v>1069</v>
      </c>
      <c r="B56" s="1">
        <v>60</v>
      </c>
      <c r="C56" s="1">
        <v>268</v>
      </c>
      <c r="D56" s="1">
        <v>292</v>
      </c>
      <c r="E56" s="3">
        <v>254</v>
      </c>
      <c r="F56" s="1">
        <v>7.8</v>
      </c>
      <c r="G56" s="1">
        <v>7.3</v>
      </c>
      <c r="H56" s="3">
        <v>6.9</v>
      </c>
      <c r="I56" s="1">
        <v>0.05</v>
      </c>
      <c r="J56" s="3">
        <v>0.17</v>
      </c>
      <c r="K56" s="3">
        <v>0.05</v>
      </c>
    </row>
    <row r="57" spans="1:11" ht="31.5">
      <c r="A57" s="1" t="s">
        <v>1030</v>
      </c>
      <c r="B57" s="1">
        <v>46</v>
      </c>
      <c r="C57" s="1">
        <v>446</v>
      </c>
      <c r="D57" s="1">
        <v>484</v>
      </c>
      <c r="E57" s="3">
        <v>452</v>
      </c>
      <c r="F57" s="1">
        <v>15.6</v>
      </c>
      <c r="G57" s="1">
        <v>17.5</v>
      </c>
      <c r="H57" s="3">
        <v>16.6</v>
      </c>
      <c r="I57" s="1">
        <v>0.5</v>
      </c>
      <c r="J57" s="3">
        <v>0.47</v>
      </c>
      <c r="K57" s="3">
        <v>0.64</v>
      </c>
    </row>
    <row r="58" spans="1:11" ht="31.5">
      <c r="A58" s="1" t="s">
        <v>1033</v>
      </c>
      <c r="B58" s="1">
        <v>57</v>
      </c>
      <c r="C58" s="1">
        <v>355</v>
      </c>
      <c r="D58" s="1">
        <v>366</v>
      </c>
      <c r="E58" s="3">
        <v>365</v>
      </c>
      <c r="F58" s="1">
        <v>15</v>
      </c>
      <c r="G58" s="1">
        <v>14.8</v>
      </c>
      <c r="H58" s="3">
        <v>15</v>
      </c>
      <c r="I58" s="1">
        <v>1.8</v>
      </c>
      <c r="J58" s="3">
        <v>2.06</v>
      </c>
      <c r="K58" s="3">
        <v>2.02</v>
      </c>
    </row>
    <row r="59" spans="1:11" ht="31.5">
      <c r="A59" s="1" t="s">
        <v>1066</v>
      </c>
      <c r="B59" s="1">
        <v>604</v>
      </c>
      <c r="C59" s="1">
        <v>343</v>
      </c>
      <c r="D59" s="1">
        <v>361</v>
      </c>
      <c r="E59" s="3">
        <v>344</v>
      </c>
      <c r="F59" s="1">
        <v>11.6</v>
      </c>
      <c r="G59" s="1">
        <v>11.8</v>
      </c>
      <c r="H59" s="3">
        <v>11.5</v>
      </c>
      <c r="I59" s="1">
        <v>1.22</v>
      </c>
      <c r="J59" s="3">
        <v>1.24</v>
      </c>
      <c r="K59" s="3">
        <v>1.38</v>
      </c>
    </row>
    <row r="60" spans="1:11" ht="47.25">
      <c r="A60" s="1" t="s">
        <v>1037</v>
      </c>
      <c r="B60" s="1">
        <v>12</v>
      </c>
      <c r="C60" s="1">
        <v>173</v>
      </c>
      <c r="D60" s="1">
        <v>211</v>
      </c>
      <c r="E60" s="3">
        <v>231</v>
      </c>
      <c r="F60" s="1">
        <v>1.9</v>
      </c>
      <c r="G60" s="1">
        <v>2.4</v>
      </c>
      <c r="H60" s="3">
        <v>2.5</v>
      </c>
      <c r="I60" s="1">
        <v>12</v>
      </c>
      <c r="J60" s="3">
        <v>15.35</v>
      </c>
      <c r="K60" s="3">
        <v>14.79</v>
      </c>
    </row>
    <row r="61" spans="1:11" ht="31.5">
      <c r="A61" s="1" t="s">
        <v>959</v>
      </c>
      <c r="B61" s="1">
        <v>36</v>
      </c>
      <c r="C61" s="1">
        <v>181</v>
      </c>
      <c r="D61" s="1">
        <v>152</v>
      </c>
      <c r="E61" s="3">
        <v>251</v>
      </c>
      <c r="F61" s="1">
        <v>7.3</v>
      </c>
      <c r="G61" s="1">
        <v>9.7</v>
      </c>
      <c r="H61" s="3">
        <v>17.9</v>
      </c>
      <c r="I61" s="1">
        <v>0</v>
      </c>
      <c r="J61" s="3">
        <v>0</v>
      </c>
      <c r="K61" s="3">
        <v>0</v>
      </c>
    </row>
    <row r="62" spans="1:9" ht="15.75">
      <c r="A62" s="1"/>
      <c r="B62" s="1"/>
      <c r="C62" s="1"/>
      <c r="D62" s="1"/>
      <c r="F62" s="1"/>
      <c r="G62" s="1"/>
      <c r="I62" s="1"/>
    </row>
    <row r="63" spans="1:9" ht="15.75">
      <c r="A63" s="15" t="s">
        <v>981</v>
      </c>
      <c r="B63" s="1"/>
      <c r="C63" s="1"/>
      <c r="D63" s="1"/>
      <c r="F63" s="1"/>
      <c r="G63" s="1"/>
      <c r="I63" s="1"/>
    </row>
    <row r="64" spans="1:11" ht="31.5">
      <c r="A64" s="1" t="s">
        <v>998</v>
      </c>
      <c r="B64" s="1">
        <v>40</v>
      </c>
      <c r="C64" s="1">
        <v>322</v>
      </c>
      <c r="D64" s="1">
        <v>290</v>
      </c>
      <c r="E64" s="3">
        <v>311</v>
      </c>
      <c r="F64" s="1">
        <v>12.8</v>
      </c>
      <c r="G64" s="1">
        <v>11.8</v>
      </c>
      <c r="H64" s="3">
        <v>11.6</v>
      </c>
      <c r="I64" s="1">
        <v>0</v>
      </c>
      <c r="J64" s="3">
        <v>0</v>
      </c>
      <c r="K64" s="3">
        <v>0</v>
      </c>
    </row>
    <row r="65" spans="1:11" ht="31.5">
      <c r="A65" s="1" t="s">
        <v>1066</v>
      </c>
      <c r="B65" s="1">
        <v>40</v>
      </c>
      <c r="C65" s="1">
        <v>322</v>
      </c>
      <c r="D65" s="1">
        <v>290</v>
      </c>
      <c r="E65" s="3">
        <v>311</v>
      </c>
      <c r="F65" s="1">
        <v>12.8</v>
      </c>
      <c r="G65" s="1">
        <v>11.8</v>
      </c>
      <c r="H65" s="3">
        <v>11.6</v>
      </c>
      <c r="I65" s="1">
        <v>0</v>
      </c>
      <c r="J65" s="3">
        <v>0</v>
      </c>
      <c r="K65" s="3">
        <v>0</v>
      </c>
    </row>
    <row r="66" spans="1:9" ht="15.75">
      <c r="A66" s="1"/>
      <c r="B66" s="1"/>
      <c r="C66" s="1"/>
      <c r="D66" s="1"/>
      <c r="F66" s="1"/>
      <c r="G66" s="1"/>
      <c r="I66" s="1"/>
    </row>
    <row r="67" spans="1:9" ht="15.75">
      <c r="A67" s="15" t="s">
        <v>982</v>
      </c>
      <c r="B67" s="1"/>
      <c r="C67" s="1"/>
      <c r="D67" s="1"/>
      <c r="F67" s="1"/>
      <c r="G67" s="1"/>
      <c r="I67" s="1"/>
    </row>
    <row r="68" spans="1:11" ht="31.5">
      <c r="A68" s="1" t="s">
        <v>998</v>
      </c>
      <c r="B68" s="1">
        <v>20</v>
      </c>
      <c r="C68" s="1">
        <v>305</v>
      </c>
      <c r="D68" s="1">
        <v>331</v>
      </c>
      <c r="E68" s="3">
        <v>357</v>
      </c>
      <c r="F68" s="1">
        <v>12.2</v>
      </c>
      <c r="G68" s="1">
        <v>11.1</v>
      </c>
      <c r="H68" s="3">
        <v>10.8</v>
      </c>
      <c r="I68" s="1">
        <v>0</v>
      </c>
      <c r="J68" s="3">
        <v>0</v>
      </c>
      <c r="K68" s="3">
        <v>0.15</v>
      </c>
    </row>
    <row r="69" spans="1:11" ht="31.5">
      <c r="A69" s="1" t="s">
        <v>1000</v>
      </c>
      <c r="B69" s="1">
        <v>25</v>
      </c>
      <c r="C69" s="1">
        <v>316</v>
      </c>
      <c r="D69" s="1">
        <v>339</v>
      </c>
      <c r="E69" s="3">
        <v>330</v>
      </c>
      <c r="F69" s="1">
        <v>13.2</v>
      </c>
      <c r="G69" s="1">
        <v>13.9</v>
      </c>
      <c r="H69" s="3">
        <v>12.9</v>
      </c>
      <c r="I69" s="1">
        <v>0</v>
      </c>
      <c r="J69" s="3">
        <v>0</v>
      </c>
      <c r="K69" s="3">
        <v>0</v>
      </c>
    </row>
    <row r="70" spans="1:11" ht="31.5">
      <c r="A70" s="1" t="s">
        <v>1008</v>
      </c>
      <c r="B70" s="1">
        <v>40</v>
      </c>
      <c r="C70" s="1">
        <v>311</v>
      </c>
      <c r="D70" s="1">
        <v>306</v>
      </c>
      <c r="E70" s="3">
        <v>364</v>
      </c>
      <c r="F70" s="1">
        <v>5.7</v>
      </c>
      <c r="G70" s="1">
        <v>6.2</v>
      </c>
      <c r="H70" s="3">
        <v>6.9</v>
      </c>
      <c r="I70" s="1">
        <v>0.1</v>
      </c>
      <c r="J70" s="3">
        <v>0.15</v>
      </c>
      <c r="K70" s="3">
        <v>0.09</v>
      </c>
    </row>
    <row r="71" spans="1:11" ht="31.5">
      <c r="A71" s="1" t="s">
        <v>1010</v>
      </c>
      <c r="B71" s="1">
        <v>40</v>
      </c>
      <c r="C71" s="1">
        <v>326</v>
      </c>
      <c r="D71" s="1">
        <v>315</v>
      </c>
      <c r="E71" s="3">
        <v>336</v>
      </c>
      <c r="F71" s="1">
        <v>8.6</v>
      </c>
      <c r="G71" s="1">
        <v>8.3</v>
      </c>
      <c r="H71" s="3">
        <v>8.2</v>
      </c>
      <c r="I71" s="1">
        <v>0.1</v>
      </c>
      <c r="J71" s="3">
        <v>0.26</v>
      </c>
      <c r="K71" s="3">
        <v>0.37</v>
      </c>
    </row>
    <row r="72" spans="1:11" ht="31.5">
      <c r="A72" s="1" t="s">
        <v>1070</v>
      </c>
      <c r="B72" s="1">
        <v>40</v>
      </c>
      <c r="C72" s="1">
        <v>337</v>
      </c>
      <c r="D72" s="1">
        <v>334</v>
      </c>
      <c r="E72" s="3">
        <v>340</v>
      </c>
      <c r="F72" s="1">
        <v>11.6</v>
      </c>
      <c r="G72" s="1">
        <v>11.4</v>
      </c>
      <c r="H72" s="3">
        <v>11.6</v>
      </c>
      <c r="I72" s="1">
        <v>0</v>
      </c>
      <c r="J72" s="3">
        <v>0</v>
      </c>
      <c r="K72" s="3">
        <v>0</v>
      </c>
    </row>
    <row r="73" spans="1:11" ht="31.5">
      <c r="A73" s="1" t="s">
        <v>1015</v>
      </c>
      <c r="B73" s="1">
        <v>60</v>
      </c>
      <c r="C73" s="1">
        <v>312</v>
      </c>
      <c r="D73" s="1">
        <v>327</v>
      </c>
      <c r="E73" s="3">
        <v>331</v>
      </c>
      <c r="F73" s="1">
        <v>18</v>
      </c>
      <c r="G73" s="1">
        <v>19.9</v>
      </c>
      <c r="H73" s="3">
        <v>18.4</v>
      </c>
      <c r="I73" s="1">
        <v>0</v>
      </c>
      <c r="J73" s="3">
        <v>0</v>
      </c>
      <c r="K73" s="3">
        <v>0</v>
      </c>
    </row>
    <row r="74" spans="1:11" ht="31.5">
      <c r="A74" s="1" t="s">
        <v>1017</v>
      </c>
      <c r="B74" s="1">
        <v>40</v>
      </c>
      <c r="C74" s="1">
        <v>330</v>
      </c>
      <c r="D74" s="1">
        <v>337</v>
      </c>
      <c r="E74" s="3">
        <v>348</v>
      </c>
      <c r="F74" s="1">
        <v>10.7</v>
      </c>
      <c r="G74" s="1">
        <v>10.2</v>
      </c>
      <c r="H74" s="3">
        <v>10.2</v>
      </c>
      <c r="I74" s="1">
        <v>0</v>
      </c>
      <c r="J74" s="3">
        <v>0</v>
      </c>
      <c r="K74" s="3">
        <v>0</v>
      </c>
    </row>
    <row r="75" spans="1:11" ht="31.5">
      <c r="A75" s="1" t="s">
        <v>1023</v>
      </c>
      <c r="B75" s="1">
        <v>60</v>
      </c>
      <c r="C75" s="1">
        <v>315</v>
      </c>
      <c r="D75" s="1">
        <v>304</v>
      </c>
      <c r="E75" s="3">
        <v>330</v>
      </c>
      <c r="F75" s="1">
        <v>14.2</v>
      </c>
      <c r="G75" s="1">
        <v>14.2</v>
      </c>
      <c r="H75" s="3">
        <v>14.2</v>
      </c>
      <c r="I75" s="1">
        <v>0.1</v>
      </c>
      <c r="J75" s="3">
        <v>0.23</v>
      </c>
      <c r="K75" s="3">
        <v>0.07</v>
      </c>
    </row>
    <row r="76" spans="1:11" ht="15.75">
      <c r="A76" s="1" t="s">
        <v>1027</v>
      </c>
      <c r="B76" s="1">
        <v>230</v>
      </c>
      <c r="C76" s="1">
        <v>307</v>
      </c>
      <c r="D76" s="1">
        <v>325</v>
      </c>
      <c r="E76" s="3">
        <v>315</v>
      </c>
      <c r="F76" s="1">
        <v>15.6</v>
      </c>
      <c r="G76" s="1">
        <v>15.4</v>
      </c>
      <c r="H76" s="3">
        <v>14.6</v>
      </c>
      <c r="I76" s="1">
        <v>0.9</v>
      </c>
      <c r="J76" s="3">
        <v>0.76</v>
      </c>
      <c r="K76" s="3">
        <v>0.87</v>
      </c>
    </row>
    <row r="77" spans="1:11" ht="47.25">
      <c r="A77" s="1" t="s">
        <v>1071</v>
      </c>
      <c r="B77" s="1">
        <v>190</v>
      </c>
      <c r="C77" s="1">
        <v>298</v>
      </c>
      <c r="D77" s="1">
        <v>321</v>
      </c>
      <c r="E77" s="3">
        <v>306</v>
      </c>
      <c r="F77" s="1">
        <v>19.3</v>
      </c>
      <c r="G77" s="1">
        <v>19.4</v>
      </c>
      <c r="H77" s="3">
        <v>17.8</v>
      </c>
      <c r="I77" s="1">
        <v>1.2</v>
      </c>
      <c r="J77" s="3">
        <v>0.89</v>
      </c>
      <c r="K77" s="3">
        <v>1.2</v>
      </c>
    </row>
    <row r="78" spans="1:11" ht="31.5">
      <c r="A78" s="1" t="s">
        <v>1072</v>
      </c>
      <c r="B78" s="1">
        <v>20</v>
      </c>
      <c r="C78" s="1">
        <v>312</v>
      </c>
      <c r="D78" s="1">
        <v>351</v>
      </c>
      <c r="E78" s="3">
        <v>325</v>
      </c>
      <c r="F78" s="1">
        <v>10.7</v>
      </c>
      <c r="G78" s="1">
        <v>11.8</v>
      </c>
      <c r="H78" s="3">
        <v>11.5</v>
      </c>
      <c r="I78" s="1">
        <v>0</v>
      </c>
      <c r="J78" s="3">
        <v>0</v>
      </c>
      <c r="K78" s="3">
        <v>0</v>
      </c>
    </row>
    <row r="79" spans="1:11" ht="31.5">
      <c r="A79" s="1" t="s">
        <v>1066</v>
      </c>
      <c r="B79" s="1">
        <v>575</v>
      </c>
      <c r="C79" s="1">
        <v>314</v>
      </c>
      <c r="D79" s="1">
        <v>324</v>
      </c>
      <c r="E79" s="3">
        <v>329</v>
      </c>
      <c r="F79" s="1">
        <v>12.3</v>
      </c>
      <c r="G79" s="1">
        <v>12.5</v>
      </c>
      <c r="H79" s="3">
        <v>12.2</v>
      </c>
      <c r="I79" s="1">
        <v>0.3</v>
      </c>
      <c r="J79" s="3">
        <v>0.32</v>
      </c>
      <c r="K79" s="3">
        <v>0.34</v>
      </c>
    </row>
    <row r="80" spans="1:11" ht="47.25">
      <c r="A80" s="1" t="s">
        <v>1037</v>
      </c>
      <c r="B80" s="1">
        <v>18</v>
      </c>
      <c r="C80" s="1">
        <v>206</v>
      </c>
      <c r="D80" s="1">
        <v>237</v>
      </c>
      <c r="E80" s="3">
        <v>230</v>
      </c>
      <c r="F80" s="1">
        <v>4.6</v>
      </c>
      <c r="G80" s="1">
        <v>4.6</v>
      </c>
      <c r="H80" s="3">
        <v>5</v>
      </c>
      <c r="I80" s="1">
        <v>4</v>
      </c>
      <c r="J80" s="3">
        <v>5.03</v>
      </c>
      <c r="K80" s="3">
        <v>6.39</v>
      </c>
    </row>
    <row r="81" spans="1:9" ht="15.75">
      <c r="A81" s="1"/>
      <c r="B81" s="1"/>
      <c r="C81" s="1"/>
      <c r="D81" s="1"/>
      <c r="F81" s="1"/>
      <c r="G81" s="1"/>
      <c r="I81" s="1"/>
    </row>
    <row r="82" spans="1:9" ht="15.75">
      <c r="A82" s="15" t="s">
        <v>983</v>
      </c>
      <c r="B82" s="1"/>
      <c r="C82" s="1"/>
      <c r="D82" s="1"/>
      <c r="F82" s="1"/>
      <c r="G82" s="1"/>
      <c r="I82" s="1"/>
    </row>
    <row r="83" spans="1:11" ht="15.75">
      <c r="A83" s="1" t="s">
        <v>995</v>
      </c>
      <c r="B83" s="1">
        <v>110</v>
      </c>
      <c r="C83" s="1">
        <v>287</v>
      </c>
      <c r="D83" s="1">
        <v>252</v>
      </c>
      <c r="E83" s="3">
        <v>283</v>
      </c>
      <c r="F83" s="1">
        <v>15.4</v>
      </c>
      <c r="G83" s="1">
        <v>15.3</v>
      </c>
      <c r="H83" s="3">
        <v>15.8</v>
      </c>
      <c r="I83" s="1">
        <v>0.88</v>
      </c>
      <c r="J83" s="3">
        <v>0.99</v>
      </c>
      <c r="K83" s="3">
        <v>0.91</v>
      </c>
    </row>
    <row r="84" spans="1:11" ht="15.75">
      <c r="A84" s="1" t="s">
        <v>996</v>
      </c>
      <c r="B84" s="1">
        <v>60</v>
      </c>
      <c r="C84" s="1">
        <v>384</v>
      </c>
      <c r="D84" s="1">
        <v>385</v>
      </c>
      <c r="E84" s="3">
        <v>396</v>
      </c>
      <c r="F84" s="1">
        <v>16.8</v>
      </c>
      <c r="G84" s="1">
        <v>16.6</v>
      </c>
      <c r="H84" s="3">
        <v>16.9</v>
      </c>
      <c r="I84" s="1">
        <v>3.14</v>
      </c>
      <c r="J84" s="3">
        <v>3.52</v>
      </c>
      <c r="K84" s="3">
        <v>5.18</v>
      </c>
    </row>
    <row r="85" spans="1:11" ht="31.5">
      <c r="A85" s="1" t="s">
        <v>1007</v>
      </c>
      <c r="B85" s="1">
        <v>60</v>
      </c>
      <c r="C85" s="1">
        <v>363</v>
      </c>
      <c r="D85" s="1">
        <v>368</v>
      </c>
      <c r="E85" s="3">
        <v>382</v>
      </c>
      <c r="F85" s="1">
        <v>11.4</v>
      </c>
      <c r="G85" s="1">
        <v>11.6</v>
      </c>
      <c r="H85" s="3">
        <v>11.2</v>
      </c>
      <c r="I85" s="1">
        <v>2.79</v>
      </c>
      <c r="J85" s="3">
        <v>2.63</v>
      </c>
      <c r="K85" s="3">
        <v>2.65</v>
      </c>
    </row>
    <row r="86" spans="1:11" ht="31.5">
      <c r="A86" s="1" t="s">
        <v>1073</v>
      </c>
      <c r="B86" s="1">
        <v>70</v>
      </c>
      <c r="C86" s="1">
        <v>342</v>
      </c>
      <c r="D86" s="1">
        <v>341</v>
      </c>
      <c r="E86" s="3">
        <v>347</v>
      </c>
      <c r="F86" s="1">
        <v>16.5</v>
      </c>
      <c r="G86" s="1">
        <v>17.3</v>
      </c>
      <c r="H86" s="3">
        <v>17</v>
      </c>
      <c r="I86" s="1">
        <v>1.47</v>
      </c>
      <c r="J86" s="3">
        <v>1.16</v>
      </c>
      <c r="K86" s="3">
        <v>1.47</v>
      </c>
    </row>
    <row r="87" spans="1:11" ht="15.75">
      <c r="A87" s="1" t="s">
        <v>1013</v>
      </c>
      <c r="B87" s="1">
        <v>80</v>
      </c>
      <c r="C87" s="1"/>
      <c r="D87" s="1"/>
      <c r="E87" s="3">
        <v>333</v>
      </c>
      <c r="F87" s="1"/>
      <c r="G87" s="1"/>
      <c r="H87" s="3">
        <v>26.3</v>
      </c>
      <c r="I87" s="1"/>
      <c r="K87" s="3">
        <v>2.96</v>
      </c>
    </row>
    <row r="88" spans="1:11" ht="31.5">
      <c r="A88" s="1" t="s">
        <v>1014</v>
      </c>
      <c r="B88" s="1">
        <v>20</v>
      </c>
      <c r="C88" s="1">
        <v>350</v>
      </c>
      <c r="D88" s="1">
        <v>337</v>
      </c>
      <c r="E88" s="3">
        <v>347</v>
      </c>
      <c r="F88" s="1">
        <v>16.7</v>
      </c>
      <c r="G88" s="1">
        <v>12.4</v>
      </c>
      <c r="H88" s="3">
        <v>17.3</v>
      </c>
      <c r="I88" s="1">
        <v>0</v>
      </c>
      <c r="J88" s="3">
        <v>0</v>
      </c>
      <c r="K88" s="3">
        <v>0</v>
      </c>
    </row>
    <row r="89" spans="1:11" ht="15.75">
      <c r="A89" s="1" t="s">
        <v>1068</v>
      </c>
      <c r="B89" s="1">
        <v>120</v>
      </c>
      <c r="C89" s="1">
        <v>352</v>
      </c>
      <c r="D89" s="1">
        <v>375</v>
      </c>
      <c r="E89" s="3">
        <v>402</v>
      </c>
      <c r="F89" s="1">
        <v>6.7</v>
      </c>
      <c r="G89" s="1">
        <v>7</v>
      </c>
      <c r="H89" s="3">
        <v>7.4</v>
      </c>
      <c r="I89" s="1">
        <v>0</v>
      </c>
      <c r="J89" s="3">
        <v>0</v>
      </c>
      <c r="K89" s="3">
        <v>0.03</v>
      </c>
    </row>
    <row r="90" spans="1:11" ht="31.5">
      <c r="A90" s="1" t="s">
        <v>1022</v>
      </c>
      <c r="B90" s="1">
        <v>60</v>
      </c>
      <c r="C90" s="1">
        <v>370</v>
      </c>
      <c r="D90" s="1">
        <v>370</v>
      </c>
      <c r="E90" s="3">
        <v>383</v>
      </c>
      <c r="F90" s="1">
        <v>16</v>
      </c>
      <c r="G90" s="1">
        <v>15.4</v>
      </c>
      <c r="H90" s="3">
        <v>15.4</v>
      </c>
      <c r="I90" s="1">
        <v>6.9</v>
      </c>
      <c r="J90" s="3">
        <v>6.46</v>
      </c>
      <c r="K90" s="3">
        <v>8</v>
      </c>
    </row>
    <row r="91" spans="1:11" ht="31.5">
      <c r="A91" s="1" t="s">
        <v>1066</v>
      </c>
      <c r="B91" s="1">
        <v>580</v>
      </c>
      <c r="C91" s="1">
        <v>344</v>
      </c>
      <c r="D91" s="1">
        <v>340</v>
      </c>
      <c r="E91" s="3">
        <v>357</v>
      </c>
      <c r="F91" s="1">
        <v>11.5</v>
      </c>
      <c r="G91" s="1">
        <v>12</v>
      </c>
      <c r="H91" s="3">
        <v>12.7</v>
      </c>
      <c r="I91" s="1">
        <v>1.6</v>
      </c>
      <c r="J91" s="3">
        <v>1.56</v>
      </c>
      <c r="K91" s="3">
        <v>1.94</v>
      </c>
    </row>
    <row r="92" spans="1:11" ht="47.25">
      <c r="A92" s="1" t="s">
        <v>1037</v>
      </c>
      <c r="B92" s="1">
        <v>18</v>
      </c>
      <c r="C92" s="1">
        <v>217</v>
      </c>
      <c r="D92" s="1">
        <v>188</v>
      </c>
      <c r="E92" s="3">
        <v>211</v>
      </c>
      <c r="F92" s="1">
        <v>2.4</v>
      </c>
      <c r="G92" s="1">
        <v>2.7</v>
      </c>
      <c r="H92" s="3">
        <v>2.9</v>
      </c>
      <c r="I92" s="1">
        <v>13.57</v>
      </c>
      <c r="J92" s="3">
        <v>13.54</v>
      </c>
      <c r="K92" s="3">
        <v>15.63</v>
      </c>
    </row>
    <row r="93" spans="1:11" ht="31.5">
      <c r="A93" s="1" t="s">
        <v>959</v>
      </c>
      <c r="B93" s="1">
        <v>50</v>
      </c>
      <c r="C93" s="1">
        <v>256</v>
      </c>
      <c r="D93" s="1">
        <v>307</v>
      </c>
      <c r="E93" s="3">
        <v>281</v>
      </c>
      <c r="F93" s="1">
        <v>13.3</v>
      </c>
      <c r="G93" s="1">
        <v>15.7</v>
      </c>
      <c r="H93" s="3">
        <v>15.7</v>
      </c>
      <c r="I93" s="1">
        <v>0</v>
      </c>
      <c r="J93" s="3">
        <v>0</v>
      </c>
      <c r="K93" s="3">
        <v>0</v>
      </c>
    </row>
    <row r="94" spans="1:9" ht="15.75">
      <c r="A94" s="1"/>
      <c r="B94" s="1"/>
      <c r="C94" s="1"/>
      <c r="D94" s="1"/>
      <c r="F94" s="1"/>
      <c r="G94" s="1"/>
      <c r="I94" s="1"/>
    </row>
    <row r="95" spans="1:9" ht="15.75">
      <c r="A95" s="15" t="s">
        <v>984</v>
      </c>
      <c r="B95" s="1"/>
      <c r="C95" s="1"/>
      <c r="D95" s="1"/>
      <c r="F95" s="1"/>
      <c r="G95" s="1"/>
      <c r="I95" s="1"/>
    </row>
    <row r="96" spans="1:11" ht="15.75">
      <c r="A96" s="1" t="s">
        <v>995</v>
      </c>
      <c r="B96" s="1">
        <v>55</v>
      </c>
      <c r="C96" s="1">
        <v>346</v>
      </c>
      <c r="D96" s="1">
        <v>362</v>
      </c>
      <c r="E96" s="3">
        <v>328</v>
      </c>
      <c r="F96" s="1">
        <v>13.6</v>
      </c>
      <c r="G96" s="1">
        <v>14.7</v>
      </c>
      <c r="H96" s="3">
        <v>13.6</v>
      </c>
      <c r="I96" s="1">
        <v>1.43</v>
      </c>
      <c r="J96" s="3">
        <v>2.58</v>
      </c>
      <c r="K96" s="3">
        <v>2.18</v>
      </c>
    </row>
    <row r="97" spans="1:11" ht="15.75">
      <c r="A97" s="1" t="s">
        <v>996</v>
      </c>
      <c r="B97" s="1">
        <v>100</v>
      </c>
      <c r="C97" s="1">
        <v>360</v>
      </c>
      <c r="D97" s="1">
        <v>357</v>
      </c>
      <c r="E97" s="3">
        <v>374</v>
      </c>
      <c r="F97" s="1">
        <v>17.3</v>
      </c>
      <c r="G97" s="1">
        <v>15.2</v>
      </c>
      <c r="H97" s="3">
        <v>15.1</v>
      </c>
      <c r="I97" s="1">
        <v>3.61</v>
      </c>
      <c r="J97" s="3">
        <v>3.71</v>
      </c>
      <c r="K97" s="3">
        <v>3.64</v>
      </c>
    </row>
    <row r="98" spans="1:11" ht="31.5">
      <c r="A98" s="1" t="s">
        <v>997</v>
      </c>
      <c r="B98" s="1">
        <v>50</v>
      </c>
      <c r="C98" s="1">
        <v>365</v>
      </c>
      <c r="D98" s="1">
        <v>397</v>
      </c>
      <c r="E98" s="3">
        <v>367</v>
      </c>
      <c r="F98" s="1">
        <v>14.9</v>
      </c>
      <c r="G98" s="1">
        <v>14.8</v>
      </c>
      <c r="H98" s="3">
        <v>15.1</v>
      </c>
      <c r="I98" s="1">
        <v>1.14</v>
      </c>
      <c r="J98" s="3">
        <v>1.49</v>
      </c>
      <c r="K98" s="3">
        <v>1.56</v>
      </c>
    </row>
    <row r="99" spans="1:11" ht="31.5">
      <c r="A99" s="1" t="s">
        <v>999</v>
      </c>
      <c r="B99" s="1">
        <v>30</v>
      </c>
      <c r="C99" s="1">
        <v>352</v>
      </c>
      <c r="D99" s="1">
        <v>381</v>
      </c>
      <c r="E99" s="3">
        <v>382</v>
      </c>
      <c r="F99" s="1">
        <v>11.5</v>
      </c>
      <c r="G99" s="1">
        <v>12.2</v>
      </c>
      <c r="H99" s="3">
        <v>12.7</v>
      </c>
      <c r="I99" s="1">
        <v>0.22</v>
      </c>
      <c r="J99" s="3">
        <v>0.43</v>
      </c>
      <c r="K99" s="3">
        <v>0.66</v>
      </c>
    </row>
    <row r="100" spans="1:11" ht="31.5">
      <c r="A100" s="1" t="s">
        <v>1002</v>
      </c>
      <c r="B100" s="1">
        <v>30</v>
      </c>
      <c r="C100" s="1">
        <v>369</v>
      </c>
      <c r="D100" s="1">
        <v>379</v>
      </c>
      <c r="E100" s="3">
        <v>383</v>
      </c>
      <c r="F100" s="1">
        <v>15.7</v>
      </c>
      <c r="G100" s="1">
        <v>15.7</v>
      </c>
      <c r="H100" s="3">
        <v>15.4</v>
      </c>
      <c r="I100" s="1">
        <v>3.96</v>
      </c>
      <c r="J100" s="3">
        <v>3</v>
      </c>
      <c r="K100" s="3">
        <v>3.59</v>
      </c>
    </row>
    <row r="101" spans="1:11" ht="31.5">
      <c r="A101" s="1" t="s">
        <v>1006</v>
      </c>
      <c r="B101" s="1">
        <v>36</v>
      </c>
      <c r="C101" s="1">
        <v>348</v>
      </c>
      <c r="D101" s="1">
        <v>356</v>
      </c>
      <c r="E101" s="3">
        <v>390</v>
      </c>
      <c r="F101" s="1">
        <v>15.5</v>
      </c>
      <c r="G101" s="1">
        <v>14.8</v>
      </c>
      <c r="H101" s="3">
        <v>14.7</v>
      </c>
      <c r="I101" s="1">
        <v>1.73</v>
      </c>
      <c r="J101" s="3">
        <v>1.04</v>
      </c>
      <c r="K101" s="3">
        <v>1.15</v>
      </c>
    </row>
    <row r="102" spans="1:11" ht="31.5">
      <c r="A102" s="1" t="s">
        <v>1007</v>
      </c>
      <c r="B102" s="1">
        <v>90</v>
      </c>
      <c r="C102" s="1">
        <v>343</v>
      </c>
      <c r="D102" s="1">
        <v>344</v>
      </c>
      <c r="E102" s="3">
        <v>367</v>
      </c>
      <c r="F102" s="1">
        <v>14.6</v>
      </c>
      <c r="G102" s="1">
        <v>14</v>
      </c>
      <c r="H102" s="3">
        <v>13.9</v>
      </c>
      <c r="I102" s="1">
        <v>1.65</v>
      </c>
      <c r="J102" s="3">
        <v>1.99</v>
      </c>
      <c r="K102" s="3">
        <v>1.86</v>
      </c>
    </row>
    <row r="103" spans="1:11" ht="31.5">
      <c r="A103" s="1" t="s">
        <v>1009</v>
      </c>
      <c r="B103" s="1">
        <v>60</v>
      </c>
      <c r="C103" s="1">
        <v>327</v>
      </c>
      <c r="D103" s="1">
        <v>358</v>
      </c>
      <c r="E103" s="3">
        <v>362</v>
      </c>
      <c r="F103" s="1">
        <v>10.9</v>
      </c>
      <c r="G103" s="1">
        <v>11.4</v>
      </c>
      <c r="H103" s="3">
        <v>11.3</v>
      </c>
      <c r="I103" s="1">
        <v>5</v>
      </c>
      <c r="J103" s="3">
        <v>4.71</v>
      </c>
      <c r="K103" s="3">
        <v>4.98</v>
      </c>
    </row>
    <row r="104" spans="1:11" ht="31.5">
      <c r="A104" s="1" t="s">
        <v>1067</v>
      </c>
      <c r="B104" s="1">
        <v>37</v>
      </c>
      <c r="C104" s="1">
        <v>351</v>
      </c>
      <c r="D104" s="1">
        <v>373</v>
      </c>
      <c r="E104" s="3">
        <v>400</v>
      </c>
      <c r="F104" s="1">
        <v>11.6</v>
      </c>
      <c r="G104" s="1">
        <v>11.1</v>
      </c>
      <c r="H104" s="3">
        <v>11.7</v>
      </c>
      <c r="I104" s="1">
        <v>1.69</v>
      </c>
      <c r="J104" s="3">
        <v>1.04</v>
      </c>
      <c r="K104" s="3">
        <v>1.66</v>
      </c>
    </row>
    <row r="105" spans="1:11" ht="31.5">
      <c r="A105" s="1" t="s">
        <v>1018</v>
      </c>
      <c r="B105" s="1">
        <v>60</v>
      </c>
      <c r="C105" s="1">
        <v>335</v>
      </c>
      <c r="D105" s="1">
        <v>375</v>
      </c>
      <c r="E105" s="3">
        <v>349</v>
      </c>
      <c r="F105" s="1">
        <v>12.5</v>
      </c>
      <c r="G105" s="1">
        <v>12.2</v>
      </c>
      <c r="H105" s="3">
        <v>12</v>
      </c>
      <c r="I105" s="1">
        <v>0.19</v>
      </c>
      <c r="J105" s="3">
        <v>0.33</v>
      </c>
      <c r="K105" s="3">
        <v>0.11</v>
      </c>
    </row>
    <row r="106" spans="1:11" ht="15.75">
      <c r="A106" s="1" t="s">
        <v>1068</v>
      </c>
      <c r="B106" s="1">
        <v>50</v>
      </c>
      <c r="C106" s="1">
        <v>388</v>
      </c>
      <c r="D106" s="1">
        <v>403</v>
      </c>
      <c r="E106" s="3">
        <v>422</v>
      </c>
      <c r="F106" s="1">
        <v>5.9</v>
      </c>
      <c r="G106" s="1">
        <v>5.6</v>
      </c>
      <c r="H106" s="3">
        <v>5.3</v>
      </c>
      <c r="I106" s="1" t="s">
        <v>930</v>
      </c>
      <c r="J106" s="3">
        <v>0.03</v>
      </c>
      <c r="K106" s="3">
        <v>0.1</v>
      </c>
    </row>
    <row r="107" spans="1:11" ht="31.5">
      <c r="A107" s="1" t="s">
        <v>1022</v>
      </c>
      <c r="B107" s="1">
        <v>55</v>
      </c>
      <c r="C107" s="1">
        <v>424</v>
      </c>
      <c r="D107" s="1">
        <v>403</v>
      </c>
      <c r="E107" s="3">
        <v>491</v>
      </c>
      <c r="F107" s="1">
        <v>15.6</v>
      </c>
      <c r="G107" s="1">
        <v>15.5</v>
      </c>
      <c r="H107" s="3">
        <v>16.4</v>
      </c>
      <c r="I107" s="1">
        <v>4.42</v>
      </c>
      <c r="J107" s="3">
        <v>5.32</v>
      </c>
      <c r="K107" s="3">
        <v>4.81</v>
      </c>
    </row>
    <row r="108" spans="1:11" ht="15.75">
      <c r="A108" s="1" t="s">
        <v>1029</v>
      </c>
      <c r="B108" s="1">
        <v>55</v>
      </c>
      <c r="C108" s="1">
        <v>300</v>
      </c>
      <c r="D108" s="1">
        <v>364</v>
      </c>
      <c r="E108" s="3">
        <v>379</v>
      </c>
      <c r="F108" s="1">
        <v>13.7</v>
      </c>
      <c r="G108" s="1">
        <v>14.7</v>
      </c>
      <c r="H108" s="3">
        <v>14.9</v>
      </c>
      <c r="I108" s="1">
        <v>0.75</v>
      </c>
      <c r="J108" s="3">
        <v>1.69</v>
      </c>
      <c r="K108" s="3">
        <v>1.08</v>
      </c>
    </row>
    <row r="109" spans="1:11" ht="31.5">
      <c r="A109" s="1" t="s">
        <v>1031</v>
      </c>
      <c r="B109" s="1">
        <v>54</v>
      </c>
      <c r="C109" s="1">
        <v>348</v>
      </c>
      <c r="D109" s="1">
        <v>392</v>
      </c>
      <c r="E109" s="3">
        <v>399</v>
      </c>
      <c r="F109" s="1">
        <v>10.7</v>
      </c>
      <c r="G109" s="1">
        <v>10.7</v>
      </c>
      <c r="H109" s="3">
        <v>10.6</v>
      </c>
      <c r="I109" s="1">
        <v>3.8</v>
      </c>
      <c r="J109" s="3">
        <v>2.62</v>
      </c>
      <c r="K109" s="3">
        <v>3.06</v>
      </c>
    </row>
    <row r="110" spans="1:11" ht="31.5">
      <c r="A110" s="1" t="s">
        <v>1033</v>
      </c>
      <c r="B110" s="1">
        <v>55</v>
      </c>
      <c r="C110" s="1">
        <v>305</v>
      </c>
      <c r="D110" s="1">
        <v>367</v>
      </c>
      <c r="E110" s="3">
        <v>374</v>
      </c>
      <c r="F110" s="1">
        <v>12.9</v>
      </c>
      <c r="G110" s="1">
        <v>13.9</v>
      </c>
      <c r="H110" s="3">
        <v>14.8</v>
      </c>
      <c r="I110" s="1">
        <v>2.31</v>
      </c>
      <c r="J110" s="3">
        <v>2.48</v>
      </c>
      <c r="K110" s="3">
        <v>3.24</v>
      </c>
    </row>
    <row r="111" spans="1:11" ht="15.75">
      <c r="A111" s="1" t="s">
        <v>1034</v>
      </c>
      <c r="B111" s="1">
        <v>20</v>
      </c>
      <c r="C111" s="1">
        <v>296</v>
      </c>
      <c r="D111" s="1">
        <v>366</v>
      </c>
      <c r="E111" s="3">
        <v>324</v>
      </c>
      <c r="F111" s="1">
        <v>3.1</v>
      </c>
      <c r="G111" s="1">
        <v>3.2</v>
      </c>
      <c r="H111" s="3">
        <v>2.9</v>
      </c>
      <c r="I111" s="1">
        <v>2.7</v>
      </c>
      <c r="J111" s="3">
        <v>2.08</v>
      </c>
      <c r="K111" s="3">
        <v>1.64</v>
      </c>
    </row>
    <row r="112" spans="1:11" ht="15.75">
      <c r="A112" s="1" t="s">
        <v>1074</v>
      </c>
      <c r="B112" s="1">
        <v>67</v>
      </c>
      <c r="C112" s="1">
        <v>336</v>
      </c>
      <c r="D112" s="1">
        <v>466</v>
      </c>
      <c r="E112" s="3">
        <v>467</v>
      </c>
      <c r="F112" s="1">
        <v>13.6</v>
      </c>
      <c r="G112" s="1">
        <v>20.4</v>
      </c>
      <c r="H112" s="3">
        <v>15.1</v>
      </c>
      <c r="I112" s="1">
        <v>2.44</v>
      </c>
      <c r="J112" s="3">
        <v>2.25</v>
      </c>
      <c r="K112" s="3">
        <v>1.67</v>
      </c>
    </row>
    <row r="113" spans="1:11" ht="31.5">
      <c r="A113" s="1" t="s">
        <v>1025</v>
      </c>
      <c r="B113" s="1">
        <v>35</v>
      </c>
      <c r="C113" s="1">
        <v>375</v>
      </c>
      <c r="D113" s="1">
        <v>405</v>
      </c>
      <c r="E113" s="3">
        <v>393</v>
      </c>
      <c r="F113" s="1">
        <v>9.2</v>
      </c>
      <c r="G113" s="1">
        <v>9.3</v>
      </c>
      <c r="H113" s="3">
        <v>8.8</v>
      </c>
      <c r="I113" s="1">
        <v>0.07</v>
      </c>
      <c r="K113" s="3">
        <v>0.06</v>
      </c>
    </row>
    <row r="114" spans="1:11" ht="31.5">
      <c r="A114" s="1" t="s">
        <v>1014</v>
      </c>
      <c r="B114" s="1">
        <v>20</v>
      </c>
      <c r="C114" s="1">
        <v>327</v>
      </c>
      <c r="D114" s="1">
        <v>76</v>
      </c>
      <c r="E114" s="3">
        <v>532</v>
      </c>
      <c r="F114" s="1">
        <v>13.9</v>
      </c>
      <c r="G114" s="1">
        <v>1.9</v>
      </c>
      <c r="H114" s="3">
        <v>15.1</v>
      </c>
      <c r="I114" s="1">
        <v>0</v>
      </c>
      <c r="J114" s="3">
        <v>0</v>
      </c>
      <c r="K114" s="3">
        <v>0</v>
      </c>
    </row>
    <row r="115" spans="1:11" ht="15.75">
      <c r="A115" s="1" t="s">
        <v>1035</v>
      </c>
      <c r="B115" s="1">
        <v>25</v>
      </c>
      <c r="C115" s="1"/>
      <c r="D115" s="1">
        <v>378</v>
      </c>
      <c r="E115" s="3">
        <v>380</v>
      </c>
      <c r="F115" s="1"/>
      <c r="G115" s="1">
        <v>19.2</v>
      </c>
      <c r="H115" s="3">
        <v>16.7</v>
      </c>
      <c r="I115" s="1"/>
      <c r="J115" s="3">
        <v>0.22</v>
      </c>
      <c r="K115" s="3">
        <v>0.38</v>
      </c>
    </row>
    <row r="116" spans="1:11" ht="31.5">
      <c r="A116" s="1" t="s">
        <v>1066</v>
      </c>
      <c r="B116" s="1">
        <v>984</v>
      </c>
      <c r="C116" s="1">
        <v>348</v>
      </c>
      <c r="D116" s="1">
        <v>373</v>
      </c>
      <c r="E116" s="3">
        <v>380</v>
      </c>
      <c r="F116" s="1">
        <v>11.8</v>
      </c>
      <c r="G116" s="1">
        <v>11.8</v>
      </c>
      <c r="H116" s="3">
        <v>11.7</v>
      </c>
      <c r="I116" s="1">
        <v>2</v>
      </c>
      <c r="J116" s="3">
        <v>1.93</v>
      </c>
      <c r="K116" s="3">
        <v>1.96</v>
      </c>
    </row>
    <row r="117" spans="1:9" ht="47.25">
      <c r="A117" s="1" t="s">
        <v>1075</v>
      </c>
      <c r="B117" s="1">
        <v>29</v>
      </c>
      <c r="C117" s="1">
        <v>255</v>
      </c>
      <c r="D117" s="1">
        <v>266</v>
      </c>
      <c r="F117" s="1">
        <v>5.8</v>
      </c>
      <c r="G117" s="1">
        <v>5.1</v>
      </c>
      <c r="I117" s="1" t="s">
        <v>930</v>
      </c>
    </row>
    <row r="118" spans="1:11" ht="31.5">
      <c r="A118" s="1" t="s">
        <v>959</v>
      </c>
      <c r="B118" s="1">
        <v>91</v>
      </c>
      <c r="C118" s="1">
        <v>166</v>
      </c>
      <c r="D118" s="1">
        <v>182</v>
      </c>
      <c r="E118" s="3">
        <v>150</v>
      </c>
      <c r="F118" s="1">
        <v>8</v>
      </c>
      <c r="G118" s="1">
        <v>10.9</v>
      </c>
      <c r="H118" s="3">
        <v>11.6</v>
      </c>
      <c r="I118" s="1">
        <v>0</v>
      </c>
      <c r="J118" s="3">
        <v>0</v>
      </c>
      <c r="K118" s="3">
        <v>0</v>
      </c>
    </row>
    <row r="119" spans="1:9" ht="15.75">
      <c r="A119" s="1"/>
      <c r="B119" s="1"/>
      <c r="C119" s="1"/>
      <c r="D119" s="1"/>
      <c r="F119" s="1"/>
      <c r="G119" s="1"/>
      <c r="I119" s="1"/>
    </row>
    <row r="120" spans="1:9" ht="31.5">
      <c r="A120" s="15" t="s">
        <v>985</v>
      </c>
      <c r="B120" s="1"/>
      <c r="C120" s="1"/>
      <c r="D120" s="1"/>
      <c r="F120" s="1"/>
      <c r="G120" s="1"/>
      <c r="I120" s="1"/>
    </row>
    <row r="121" spans="1:11" ht="31.5">
      <c r="A121" s="1" t="s">
        <v>1003</v>
      </c>
      <c r="B121" s="1">
        <v>270</v>
      </c>
      <c r="C121" s="1">
        <v>313</v>
      </c>
      <c r="D121" s="1">
        <v>373</v>
      </c>
      <c r="E121" s="3">
        <v>366</v>
      </c>
      <c r="F121" s="1">
        <v>13.2</v>
      </c>
      <c r="G121" s="1">
        <v>12.6</v>
      </c>
      <c r="H121" s="3">
        <v>12.2</v>
      </c>
      <c r="I121" s="1">
        <v>0.02</v>
      </c>
      <c r="J121" s="3">
        <v>0.15</v>
      </c>
      <c r="K121" s="3">
        <v>0.11</v>
      </c>
    </row>
    <row r="122" spans="1:11" ht="31.5">
      <c r="A122" s="1" t="s">
        <v>1004</v>
      </c>
      <c r="B122" s="1">
        <v>240</v>
      </c>
      <c r="C122" s="1">
        <v>308</v>
      </c>
      <c r="D122" s="1">
        <v>264</v>
      </c>
      <c r="E122" s="3">
        <v>264</v>
      </c>
      <c r="F122" s="1">
        <v>11</v>
      </c>
      <c r="G122" s="1">
        <v>11.2</v>
      </c>
      <c r="H122" s="3">
        <v>10.8</v>
      </c>
      <c r="I122" s="1">
        <v>0.16</v>
      </c>
      <c r="J122" s="3">
        <v>0.09</v>
      </c>
      <c r="K122" s="3">
        <v>0.05</v>
      </c>
    </row>
    <row r="123" spans="1:11" ht="31.5">
      <c r="A123" s="1" t="s">
        <v>1066</v>
      </c>
      <c r="B123" s="1">
        <v>510</v>
      </c>
      <c r="C123" s="1">
        <v>311</v>
      </c>
      <c r="D123" s="1">
        <v>322</v>
      </c>
      <c r="E123" s="3">
        <v>318</v>
      </c>
      <c r="F123" s="1">
        <v>12.1</v>
      </c>
      <c r="G123" s="1">
        <v>12.1</v>
      </c>
      <c r="H123" s="3">
        <v>11.6</v>
      </c>
      <c r="I123" s="1">
        <v>0.09</v>
      </c>
      <c r="J123" s="3">
        <v>0.12</v>
      </c>
      <c r="K123" s="3">
        <v>0.09</v>
      </c>
    </row>
    <row r="124" spans="1:9" ht="15.75">
      <c r="A124" s="1"/>
      <c r="B124" s="1"/>
      <c r="C124" s="1"/>
      <c r="D124" s="1"/>
      <c r="F124" s="1"/>
      <c r="G124" s="1"/>
      <c r="I124" s="1"/>
    </row>
    <row r="125" spans="1:9" ht="15.75">
      <c r="A125" s="15" t="s">
        <v>986</v>
      </c>
      <c r="B125" s="1"/>
      <c r="C125" s="1"/>
      <c r="D125" s="1"/>
      <c r="F125" s="1"/>
      <c r="G125" s="1"/>
      <c r="I125" s="1"/>
    </row>
    <row r="126" spans="1:11" ht="15.75">
      <c r="A126" s="1" t="s">
        <v>995</v>
      </c>
      <c r="B126" s="1">
        <v>131</v>
      </c>
      <c r="C126" s="1">
        <v>325</v>
      </c>
      <c r="D126" s="1">
        <v>375</v>
      </c>
      <c r="E126" s="3">
        <v>350</v>
      </c>
      <c r="F126" s="1">
        <v>14.4</v>
      </c>
      <c r="G126" s="1">
        <v>14.3</v>
      </c>
      <c r="H126" s="3">
        <v>13.8</v>
      </c>
      <c r="I126" s="1">
        <v>2.23</v>
      </c>
      <c r="J126" s="3">
        <v>1.78</v>
      </c>
      <c r="K126" s="3">
        <v>2.14</v>
      </c>
    </row>
    <row r="127" spans="1:11" ht="31.5">
      <c r="A127" s="1" t="s">
        <v>1007</v>
      </c>
      <c r="B127" s="1">
        <v>64</v>
      </c>
      <c r="C127" s="1">
        <v>359</v>
      </c>
      <c r="D127" s="1">
        <v>380</v>
      </c>
      <c r="E127" s="3">
        <v>353</v>
      </c>
      <c r="F127" s="1">
        <v>11</v>
      </c>
      <c r="G127" s="1">
        <v>10.1</v>
      </c>
      <c r="H127" s="3">
        <v>9.7</v>
      </c>
      <c r="I127" s="1">
        <v>1.57</v>
      </c>
      <c r="J127" s="3">
        <v>1.42</v>
      </c>
      <c r="K127" s="3">
        <v>1.51</v>
      </c>
    </row>
    <row r="128" spans="1:11" ht="31.5">
      <c r="A128" s="1" t="s">
        <v>1008</v>
      </c>
      <c r="B128" s="1">
        <v>60</v>
      </c>
      <c r="C128" s="1">
        <v>364</v>
      </c>
      <c r="D128" s="1">
        <v>364</v>
      </c>
      <c r="E128" s="3">
        <v>350</v>
      </c>
      <c r="F128" s="1">
        <v>8</v>
      </c>
      <c r="G128" s="1">
        <v>7.9</v>
      </c>
      <c r="H128" s="3">
        <v>8.3</v>
      </c>
      <c r="I128" s="1">
        <v>0</v>
      </c>
      <c r="J128" s="3">
        <v>0</v>
      </c>
      <c r="K128" s="3">
        <v>0</v>
      </c>
    </row>
    <row r="129" spans="1:11" ht="31.5">
      <c r="A129" s="1" t="s">
        <v>1009</v>
      </c>
      <c r="B129" s="1">
        <v>60</v>
      </c>
      <c r="C129" s="1">
        <v>348</v>
      </c>
      <c r="D129" s="1">
        <v>357</v>
      </c>
      <c r="E129" s="3">
        <v>341</v>
      </c>
      <c r="F129" s="1">
        <v>11.8</v>
      </c>
      <c r="G129" s="1">
        <v>11.7</v>
      </c>
      <c r="H129" s="3">
        <v>11.1</v>
      </c>
      <c r="I129" s="1">
        <v>4.2</v>
      </c>
      <c r="J129" s="3">
        <v>5.41</v>
      </c>
      <c r="K129" s="3">
        <v>5.07</v>
      </c>
    </row>
    <row r="130" spans="1:11" ht="31.5">
      <c r="A130" s="1" t="s">
        <v>1073</v>
      </c>
      <c r="B130" s="1">
        <v>60</v>
      </c>
      <c r="C130" s="1">
        <v>380</v>
      </c>
      <c r="D130" s="1">
        <v>385</v>
      </c>
      <c r="E130" s="3">
        <v>344</v>
      </c>
      <c r="F130" s="1">
        <v>15.9</v>
      </c>
      <c r="G130" s="1">
        <v>14.4</v>
      </c>
      <c r="H130" s="3">
        <v>14.3</v>
      </c>
      <c r="I130" s="1">
        <v>0.77</v>
      </c>
      <c r="J130" s="3">
        <v>1.25</v>
      </c>
      <c r="K130" s="3">
        <v>1.87</v>
      </c>
    </row>
    <row r="131" spans="1:11" ht="31.5">
      <c r="A131" s="1" t="s">
        <v>1067</v>
      </c>
      <c r="B131" s="1">
        <v>60</v>
      </c>
      <c r="C131" s="1">
        <v>373</v>
      </c>
      <c r="D131" s="1">
        <v>392</v>
      </c>
      <c r="E131" s="3">
        <v>350</v>
      </c>
      <c r="F131" s="1">
        <v>12.5</v>
      </c>
      <c r="G131" s="1">
        <v>12.3</v>
      </c>
      <c r="H131" s="3">
        <v>11.4</v>
      </c>
      <c r="I131" s="1">
        <v>0.45</v>
      </c>
      <c r="J131" s="3">
        <v>0.31</v>
      </c>
      <c r="K131" s="3">
        <v>0.27</v>
      </c>
    </row>
    <row r="132" spans="1:11" ht="15.75">
      <c r="A132" s="1" t="s">
        <v>1021</v>
      </c>
      <c r="B132" s="1">
        <v>60</v>
      </c>
      <c r="C132" s="1">
        <v>372</v>
      </c>
      <c r="D132" s="1">
        <v>397</v>
      </c>
      <c r="E132" s="3">
        <v>370</v>
      </c>
      <c r="F132" s="1">
        <v>6.5</v>
      </c>
      <c r="G132" s="1">
        <v>6.3</v>
      </c>
      <c r="H132" s="3">
        <v>6.1</v>
      </c>
      <c r="I132" s="1">
        <v>0.03</v>
      </c>
      <c r="J132" s="3">
        <v>0.05</v>
      </c>
      <c r="K132" s="3">
        <v>0.05</v>
      </c>
    </row>
    <row r="133" spans="1:11" ht="31.5">
      <c r="A133" s="1" t="s">
        <v>1022</v>
      </c>
      <c r="B133" s="1">
        <v>125</v>
      </c>
      <c r="C133" s="1">
        <v>355</v>
      </c>
      <c r="D133" s="1">
        <v>355</v>
      </c>
      <c r="E133" s="3">
        <v>362</v>
      </c>
      <c r="F133" s="1">
        <v>15.1</v>
      </c>
      <c r="G133" s="1">
        <v>14.5</v>
      </c>
      <c r="H133" s="3">
        <v>13.8</v>
      </c>
      <c r="I133" s="1">
        <v>4.08</v>
      </c>
      <c r="J133" s="3">
        <v>4.03</v>
      </c>
      <c r="K133" s="3">
        <v>4.45</v>
      </c>
    </row>
    <row r="134" spans="1:11" ht="31.5">
      <c r="A134" s="1" t="s">
        <v>1076</v>
      </c>
      <c r="B134" s="1">
        <v>60</v>
      </c>
      <c r="C134" s="1">
        <v>347</v>
      </c>
      <c r="D134" s="1">
        <v>382</v>
      </c>
      <c r="E134" s="3">
        <v>361</v>
      </c>
      <c r="F134" s="1">
        <v>8.8</v>
      </c>
      <c r="G134" s="1">
        <v>9.5</v>
      </c>
      <c r="H134" s="3">
        <v>8.6</v>
      </c>
      <c r="I134" s="1">
        <v>0</v>
      </c>
      <c r="J134" s="3">
        <v>0</v>
      </c>
      <c r="K134" s="3">
        <v>0</v>
      </c>
    </row>
    <row r="135" spans="1:11" ht="15.75">
      <c r="A135" s="1" t="s">
        <v>1069</v>
      </c>
      <c r="B135" s="1">
        <v>60</v>
      </c>
      <c r="C135" s="1">
        <v>317</v>
      </c>
      <c r="D135" s="1">
        <v>330</v>
      </c>
      <c r="E135" s="3">
        <v>321</v>
      </c>
      <c r="F135" s="1">
        <v>7.8</v>
      </c>
      <c r="G135" s="1">
        <v>7.5</v>
      </c>
      <c r="H135" s="3">
        <v>7.8</v>
      </c>
      <c r="I135" s="1">
        <v>0.16</v>
      </c>
      <c r="J135" s="3">
        <v>0.15</v>
      </c>
      <c r="K135" s="3">
        <v>0.16</v>
      </c>
    </row>
    <row r="136" spans="1:11" ht="31.5">
      <c r="A136" s="1" t="s">
        <v>1031</v>
      </c>
      <c r="B136" s="1">
        <v>60</v>
      </c>
      <c r="C136" s="1">
        <v>408</v>
      </c>
      <c r="D136" s="1">
        <v>438</v>
      </c>
      <c r="E136" s="3">
        <v>397</v>
      </c>
      <c r="F136" s="1">
        <v>12.1</v>
      </c>
      <c r="G136" s="1">
        <v>12.7</v>
      </c>
      <c r="H136" s="3">
        <v>11.7</v>
      </c>
      <c r="I136" s="1">
        <v>2.03</v>
      </c>
      <c r="J136" s="3">
        <v>2.75</v>
      </c>
      <c r="K136" s="3">
        <v>2.32</v>
      </c>
    </row>
    <row r="137" spans="1:11" ht="15.75">
      <c r="A137" s="1" t="s">
        <v>1077</v>
      </c>
      <c r="B137" s="1">
        <v>20</v>
      </c>
      <c r="C137" s="1">
        <v>231</v>
      </c>
      <c r="D137" s="1">
        <v>308</v>
      </c>
      <c r="E137" s="3">
        <v>257</v>
      </c>
      <c r="F137" s="1">
        <v>10.6</v>
      </c>
      <c r="G137" s="1">
        <v>12.2</v>
      </c>
      <c r="H137" s="3">
        <v>11.7</v>
      </c>
      <c r="I137" s="1">
        <v>0</v>
      </c>
      <c r="J137" s="3">
        <v>0</v>
      </c>
      <c r="K137" s="3">
        <v>0</v>
      </c>
    </row>
    <row r="138" spans="1:11" ht="31.5">
      <c r="A138" s="1" t="s">
        <v>1066</v>
      </c>
      <c r="B138" s="1">
        <v>820</v>
      </c>
      <c r="C138" s="1">
        <v>350</v>
      </c>
      <c r="D138" s="1">
        <v>370</v>
      </c>
      <c r="E138" s="3">
        <v>352</v>
      </c>
      <c r="F138" s="1">
        <v>11.3</v>
      </c>
      <c r="G138" s="1">
        <v>10.9</v>
      </c>
      <c r="H138" s="3">
        <v>10.4</v>
      </c>
      <c r="I138" s="1">
        <v>1.42</v>
      </c>
      <c r="J138" s="3">
        <v>1.5</v>
      </c>
      <c r="K138" s="3">
        <v>1.55</v>
      </c>
    </row>
    <row r="139" spans="1:11" ht="47.25">
      <c r="A139" s="1" t="s">
        <v>1037</v>
      </c>
      <c r="B139" s="1">
        <v>24</v>
      </c>
      <c r="C139" s="1">
        <v>264</v>
      </c>
      <c r="D139" s="1">
        <v>285</v>
      </c>
      <c r="E139" s="3">
        <v>276</v>
      </c>
      <c r="F139" s="1">
        <v>4.6</v>
      </c>
      <c r="G139" s="1">
        <v>4.5</v>
      </c>
      <c r="H139" s="3">
        <v>4.5</v>
      </c>
      <c r="I139" s="1">
        <v>17.2</v>
      </c>
      <c r="J139" s="3">
        <v>24.04</v>
      </c>
      <c r="K139" s="3">
        <v>23.22</v>
      </c>
    </row>
    <row r="140" spans="1:9" ht="15.75">
      <c r="A140" s="1"/>
      <c r="B140" s="1"/>
      <c r="C140" s="1"/>
      <c r="D140" s="1"/>
      <c r="F140" s="1"/>
      <c r="G140" s="1"/>
      <c r="I140" s="1"/>
    </row>
    <row r="141" spans="1:9" ht="31.5">
      <c r="A141" s="15" t="s">
        <v>939</v>
      </c>
      <c r="B141" s="1"/>
      <c r="C141" s="1"/>
      <c r="D141" s="1"/>
      <c r="F141" s="1"/>
      <c r="G141" s="1"/>
      <c r="I141" s="1"/>
    </row>
    <row r="142" spans="1:11" ht="15.75">
      <c r="A142" s="1" t="s">
        <v>995</v>
      </c>
      <c r="B142" s="1">
        <v>80</v>
      </c>
      <c r="C142" s="1">
        <v>327</v>
      </c>
      <c r="D142" s="1">
        <v>345</v>
      </c>
      <c r="E142" s="3">
        <v>354</v>
      </c>
      <c r="F142" s="1">
        <v>17</v>
      </c>
      <c r="G142" s="1">
        <v>17.3</v>
      </c>
      <c r="H142" s="3">
        <v>17</v>
      </c>
      <c r="I142" s="1">
        <v>0.45</v>
      </c>
      <c r="J142" s="3">
        <v>0.06</v>
      </c>
      <c r="K142" s="3">
        <v>0.24</v>
      </c>
    </row>
    <row r="143" spans="1:11" ht="31.5">
      <c r="A143" s="1" t="s">
        <v>1073</v>
      </c>
      <c r="B143" s="1">
        <v>60</v>
      </c>
      <c r="C143" s="1">
        <v>342</v>
      </c>
      <c r="D143" s="1">
        <v>357</v>
      </c>
      <c r="E143" s="3">
        <v>354</v>
      </c>
      <c r="F143" s="1">
        <v>16.6</v>
      </c>
      <c r="G143" s="1">
        <v>17.2</v>
      </c>
      <c r="H143" s="3">
        <v>16.4</v>
      </c>
      <c r="I143" s="1">
        <v>0.41</v>
      </c>
      <c r="J143" s="3">
        <v>0.72</v>
      </c>
      <c r="K143" s="3">
        <v>0.7</v>
      </c>
    </row>
    <row r="144" spans="1:11" ht="31.5">
      <c r="A144" s="1" t="s">
        <v>1022</v>
      </c>
      <c r="B144" s="1">
        <v>60</v>
      </c>
      <c r="C144" s="1">
        <v>338</v>
      </c>
      <c r="D144" s="1">
        <v>352</v>
      </c>
      <c r="E144" s="3">
        <v>354</v>
      </c>
      <c r="F144" s="1">
        <v>18.5</v>
      </c>
      <c r="G144" s="1">
        <v>19.1</v>
      </c>
      <c r="H144" s="3">
        <v>18.6</v>
      </c>
      <c r="I144" s="1">
        <v>0.37</v>
      </c>
      <c r="J144" s="3">
        <v>0.09</v>
      </c>
      <c r="K144" s="3">
        <v>0.09</v>
      </c>
    </row>
    <row r="145" spans="1:11" ht="15.75">
      <c r="A145" s="1" t="s">
        <v>1035</v>
      </c>
      <c r="B145" s="1">
        <v>60</v>
      </c>
      <c r="C145" s="1">
        <v>352</v>
      </c>
      <c r="D145" s="1">
        <v>342</v>
      </c>
      <c r="E145" s="3">
        <v>340</v>
      </c>
      <c r="F145" s="1">
        <v>21.9</v>
      </c>
      <c r="G145" s="1">
        <v>24.4</v>
      </c>
      <c r="H145" s="3">
        <v>23.9</v>
      </c>
      <c r="I145" s="1">
        <v>0.63</v>
      </c>
      <c r="J145" s="3">
        <v>0.83</v>
      </c>
      <c r="K145" s="3">
        <v>0.82</v>
      </c>
    </row>
    <row r="146" spans="1:11" ht="31.5">
      <c r="A146" s="1" t="s">
        <v>1066</v>
      </c>
      <c r="B146" s="1">
        <v>260</v>
      </c>
      <c r="C146" s="1">
        <v>339</v>
      </c>
      <c r="D146" s="1">
        <v>349</v>
      </c>
      <c r="E146" s="3">
        <v>351</v>
      </c>
      <c r="F146" s="1">
        <v>18.2</v>
      </c>
      <c r="G146" s="1">
        <v>18.9</v>
      </c>
      <c r="H146" s="3">
        <v>18.4</v>
      </c>
      <c r="I146" s="1">
        <v>0.46</v>
      </c>
      <c r="J146" s="3">
        <v>0.38</v>
      </c>
      <c r="K146" s="3">
        <v>0.42</v>
      </c>
    </row>
    <row r="147" spans="1:11" ht="47.25">
      <c r="A147" s="1" t="s">
        <v>1037</v>
      </c>
      <c r="B147" s="1">
        <v>6</v>
      </c>
      <c r="C147" s="1">
        <v>159</v>
      </c>
      <c r="D147" s="1">
        <v>207</v>
      </c>
      <c r="E147" s="3">
        <v>172</v>
      </c>
      <c r="F147" s="1">
        <v>3.4</v>
      </c>
      <c r="G147" s="1">
        <v>4.3</v>
      </c>
      <c r="H147" s="3">
        <v>3.9</v>
      </c>
      <c r="I147" s="1">
        <v>6.05</v>
      </c>
      <c r="J147" s="3">
        <v>4.49</v>
      </c>
      <c r="K147" s="3">
        <v>5.36</v>
      </c>
    </row>
    <row r="148" spans="1:9" ht="15.75">
      <c r="A148" s="1"/>
      <c r="B148" s="1"/>
      <c r="C148" s="1"/>
      <c r="D148" s="1"/>
      <c r="F148" s="1"/>
      <c r="G148" s="1"/>
      <c r="I148" s="1"/>
    </row>
    <row r="149" spans="1:9" ht="15.75">
      <c r="A149" s="15" t="s">
        <v>988</v>
      </c>
      <c r="B149" s="1"/>
      <c r="C149" s="1"/>
      <c r="D149" s="1"/>
      <c r="F149" s="1"/>
      <c r="G149" s="1"/>
      <c r="I149" s="1"/>
    </row>
    <row r="150" spans="1:11" ht="31.5">
      <c r="A150" s="1" t="s">
        <v>1019</v>
      </c>
      <c r="B150" s="1">
        <v>70</v>
      </c>
      <c r="C150" s="1">
        <v>288</v>
      </c>
      <c r="D150" s="1">
        <v>306</v>
      </c>
      <c r="E150" s="3">
        <v>345</v>
      </c>
      <c r="F150" s="1">
        <v>6.2</v>
      </c>
      <c r="G150" s="1">
        <v>6.1</v>
      </c>
      <c r="H150" s="3">
        <v>5.8</v>
      </c>
      <c r="I150" s="1">
        <v>0.03</v>
      </c>
      <c r="J150" s="3">
        <v>0.03</v>
      </c>
      <c r="K150" s="3">
        <v>0</v>
      </c>
    </row>
    <row r="151" spans="1:11" ht="31.5">
      <c r="A151" s="1" t="s">
        <v>1020</v>
      </c>
      <c r="B151" s="1">
        <v>60</v>
      </c>
      <c r="C151" s="1">
        <v>284</v>
      </c>
      <c r="D151" s="1">
        <v>303</v>
      </c>
      <c r="E151" s="3">
        <v>310</v>
      </c>
      <c r="F151" s="1">
        <v>9.3</v>
      </c>
      <c r="G151" s="1">
        <v>10.6</v>
      </c>
      <c r="H151" s="3">
        <v>10.2</v>
      </c>
      <c r="I151" s="1">
        <v>0</v>
      </c>
      <c r="J151" s="3">
        <v>0</v>
      </c>
      <c r="K151" s="3">
        <v>0</v>
      </c>
    </row>
    <row r="152" spans="1:11" ht="31.5">
      <c r="A152" s="1" t="s">
        <v>1066</v>
      </c>
      <c r="B152" s="1">
        <v>130</v>
      </c>
      <c r="C152" s="1">
        <v>286</v>
      </c>
      <c r="D152" s="1">
        <v>305</v>
      </c>
      <c r="E152" s="3">
        <v>329</v>
      </c>
      <c r="F152" s="1">
        <v>7.3</v>
      </c>
      <c r="G152" s="1">
        <v>7.5</v>
      </c>
      <c r="H152" s="3">
        <v>7.2</v>
      </c>
      <c r="I152" s="1">
        <v>0.02</v>
      </c>
      <c r="J152" s="3">
        <v>0.02</v>
      </c>
      <c r="K152" s="3">
        <v>0</v>
      </c>
    </row>
    <row r="153" spans="1:10" ht="47.25">
      <c r="A153" s="1" t="s">
        <v>1037</v>
      </c>
      <c r="B153" s="1">
        <v>3</v>
      </c>
      <c r="C153" s="1">
        <v>327</v>
      </c>
      <c r="D153" s="1">
        <v>307</v>
      </c>
      <c r="E153" s="3">
        <v>420</v>
      </c>
      <c r="F153" s="1">
        <v>3.1</v>
      </c>
      <c r="G153" s="1">
        <v>2.8</v>
      </c>
      <c r="H153" s="3">
        <v>2.7</v>
      </c>
      <c r="I153" s="1">
        <v>0.32</v>
      </c>
      <c r="J153" s="3">
        <v>0.3</v>
      </c>
    </row>
    <row r="154" spans="1:11" ht="31.5">
      <c r="A154" s="1" t="s">
        <v>1078</v>
      </c>
      <c r="B154" s="1">
        <v>80</v>
      </c>
      <c r="C154" s="1">
        <v>226</v>
      </c>
      <c r="D154" s="1">
        <v>244</v>
      </c>
      <c r="E154" s="3">
        <v>273</v>
      </c>
      <c r="F154" s="1">
        <v>5.6</v>
      </c>
      <c r="G154" s="1">
        <v>5.6</v>
      </c>
      <c r="H154" s="3">
        <v>5.4</v>
      </c>
      <c r="I154" s="1">
        <v>0.19</v>
      </c>
      <c r="J154" s="3">
        <v>0.09</v>
      </c>
      <c r="K154" s="3">
        <v>0.22</v>
      </c>
    </row>
    <row r="155" spans="1:9" ht="15.75">
      <c r="A155" s="1"/>
      <c r="B155" s="1"/>
      <c r="C155" s="1"/>
      <c r="D155" s="1"/>
      <c r="F155" s="1"/>
      <c r="G155" s="1"/>
      <c r="I155" s="1"/>
    </row>
    <row r="156" spans="1:9" ht="15.75">
      <c r="A156" s="15" t="s">
        <v>989</v>
      </c>
      <c r="B156" s="1"/>
      <c r="C156" s="1"/>
      <c r="D156" s="1"/>
      <c r="F156" s="1"/>
      <c r="G156" s="1"/>
      <c r="I156" s="1"/>
    </row>
    <row r="157" spans="1:11" ht="31.5">
      <c r="A157" s="1" t="s">
        <v>1019</v>
      </c>
      <c r="B157" s="1">
        <v>120</v>
      </c>
      <c r="C157" s="1">
        <v>338</v>
      </c>
      <c r="D157" s="1">
        <v>360</v>
      </c>
      <c r="E157" s="3">
        <v>357</v>
      </c>
      <c r="F157" s="1">
        <v>10.3</v>
      </c>
      <c r="G157" s="1">
        <v>10.4</v>
      </c>
      <c r="H157" s="3">
        <v>9.9</v>
      </c>
      <c r="I157" s="1">
        <v>0</v>
      </c>
      <c r="J157" s="3">
        <v>0</v>
      </c>
      <c r="K157" s="3">
        <v>0</v>
      </c>
    </row>
    <row r="158" spans="1:11" ht="31.5">
      <c r="A158" s="1" t="s">
        <v>1020</v>
      </c>
      <c r="B158" s="1">
        <v>100</v>
      </c>
      <c r="C158" s="1">
        <v>308</v>
      </c>
      <c r="D158" s="1">
        <v>323</v>
      </c>
      <c r="E158" s="3">
        <v>321</v>
      </c>
      <c r="F158" s="1">
        <v>12.2</v>
      </c>
      <c r="G158" s="1">
        <v>12.6</v>
      </c>
      <c r="H158" s="3">
        <v>12.2</v>
      </c>
      <c r="I158" s="1">
        <v>0</v>
      </c>
      <c r="J158" s="3">
        <v>0</v>
      </c>
      <c r="K158" s="3">
        <v>0</v>
      </c>
    </row>
    <row r="159" spans="1:11" ht="15.75">
      <c r="A159" s="1" t="s">
        <v>1021</v>
      </c>
      <c r="B159" s="1">
        <v>60</v>
      </c>
      <c r="C159" s="1">
        <v>342</v>
      </c>
      <c r="D159" s="1">
        <v>343</v>
      </c>
      <c r="E159" s="3">
        <v>338</v>
      </c>
      <c r="F159" s="1">
        <v>8.2</v>
      </c>
      <c r="G159" s="1">
        <v>10.3</v>
      </c>
      <c r="H159" s="3">
        <v>9.8</v>
      </c>
      <c r="I159" s="1">
        <v>0.04</v>
      </c>
      <c r="J159" s="3">
        <v>0</v>
      </c>
      <c r="K159" s="3">
        <v>0</v>
      </c>
    </row>
    <row r="160" spans="1:11" ht="15.75">
      <c r="A160" s="1" t="s">
        <v>1069</v>
      </c>
      <c r="B160" s="1">
        <v>40</v>
      </c>
      <c r="C160" s="1">
        <v>346</v>
      </c>
      <c r="D160" s="1">
        <v>372</v>
      </c>
      <c r="E160" s="3">
        <v>341</v>
      </c>
      <c r="F160" s="1">
        <v>10</v>
      </c>
      <c r="G160" s="1">
        <v>9.5</v>
      </c>
      <c r="H160" s="3">
        <v>9.5</v>
      </c>
      <c r="I160" s="1">
        <v>0.14</v>
      </c>
      <c r="J160" s="3">
        <v>0</v>
      </c>
      <c r="K160" s="3">
        <v>0</v>
      </c>
    </row>
    <row r="161" spans="1:11" ht="47.25">
      <c r="A161" s="1" t="s">
        <v>1079</v>
      </c>
      <c r="B161" s="1">
        <v>40</v>
      </c>
      <c r="C161" s="1">
        <v>346</v>
      </c>
      <c r="D161" s="1">
        <v>372</v>
      </c>
      <c r="E161" s="3">
        <v>341</v>
      </c>
      <c r="F161" s="1">
        <v>10</v>
      </c>
      <c r="G161" s="1">
        <v>9.5</v>
      </c>
      <c r="H161" s="3">
        <v>9.5</v>
      </c>
      <c r="I161" s="1">
        <v>0.14</v>
      </c>
      <c r="J161" s="3">
        <v>0</v>
      </c>
      <c r="K161" s="3">
        <v>0</v>
      </c>
    </row>
    <row r="162" spans="1:11" ht="31.5">
      <c r="A162" s="1" t="s">
        <v>1066</v>
      </c>
      <c r="B162" s="1">
        <v>320</v>
      </c>
      <c r="C162" s="1">
        <v>330</v>
      </c>
      <c r="D162" s="1">
        <v>347</v>
      </c>
      <c r="E162" s="3">
        <v>340</v>
      </c>
      <c r="F162" s="1">
        <v>10.2</v>
      </c>
      <c r="G162" s="1">
        <v>10.8</v>
      </c>
      <c r="H162" s="3">
        <v>10.4</v>
      </c>
      <c r="I162" s="1">
        <v>0.03</v>
      </c>
      <c r="J162" s="3">
        <v>0</v>
      </c>
      <c r="K162" s="3">
        <v>0</v>
      </c>
    </row>
    <row r="163" spans="1:10" ht="47.25">
      <c r="A163" s="1" t="s">
        <v>1037</v>
      </c>
      <c r="B163" s="1">
        <v>30</v>
      </c>
      <c r="C163" s="1">
        <v>549</v>
      </c>
      <c r="D163" s="1">
        <v>294</v>
      </c>
      <c r="E163" s="3">
        <v>300</v>
      </c>
      <c r="F163" s="1">
        <v>2.7</v>
      </c>
      <c r="G163" s="1">
        <v>2.8</v>
      </c>
      <c r="H163" s="3">
        <v>2.7</v>
      </c>
      <c r="I163" s="1">
        <v>1.2</v>
      </c>
      <c r="J163" s="3">
        <v>0.69</v>
      </c>
    </row>
    <row r="164" spans="1:11" ht="31.5">
      <c r="A164" s="1" t="s">
        <v>1078</v>
      </c>
      <c r="B164" s="1">
        <v>120</v>
      </c>
      <c r="C164" s="1">
        <v>164</v>
      </c>
      <c r="D164" s="1">
        <v>167</v>
      </c>
      <c r="E164" s="3">
        <v>159</v>
      </c>
      <c r="F164" s="1">
        <v>4.8</v>
      </c>
      <c r="G164" s="1">
        <v>5.1</v>
      </c>
      <c r="H164" s="3">
        <v>3.5</v>
      </c>
      <c r="I164" s="1">
        <v>0.86</v>
      </c>
      <c r="J164" s="3">
        <v>0.56</v>
      </c>
      <c r="K164" s="3">
        <v>0.27</v>
      </c>
    </row>
    <row r="165" spans="1:12" ht="15.75">
      <c r="A165" s="30"/>
      <c r="B165" s="30"/>
      <c r="C165" s="30"/>
      <c r="D165" s="30"/>
      <c r="E165" s="30"/>
      <c r="F165" s="30"/>
      <c r="G165" s="30"/>
      <c r="H165" s="30"/>
      <c r="I165" s="30"/>
      <c r="J165" s="30"/>
      <c r="K165" s="30"/>
      <c r="L165" s="26"/>
    </row>
    <row r="166" spans="1:12" ht="15.75">
      <c r="A166" s="30"/>
      <c r="B166" s="30"/>
      <c r="C166" s="30"/>
      <c r="D166" s="30"/>
      <c r="E166" s="30"/>
      <c r="F166" s="30"/>
      <c r="G166" s="30"/>
      <c r="H166" s="30"/>
      <c r="I166" s="30"/>
      <c r="J166" s="30"/>
      <c r="K166" s="30"/>
      <c r="L166" s="26"/>
    </row>
    <row r="167" spans="1:12" ht="15.75">
      <c r="A167" s="30"/>
      <c r="B167" s="30"/>
      <c r="C167" s="30"/>
      <c r="D167" s="30"/>
      <c r="E167" s="30"/>
      <c r="F167" s="30"/>
      <c r="G167" s="30"/>
      <c r="H167" s="30"/>
      <c r="I167" s="30"/>
      <c r="J167" s="30"/>
      <c r="K167" s="30"/>
      <c r="L167" s="26"/>
    </row>
    <row r="168" spans="1:12" ht="15.75">
      <c r="A168" s="30"/>
      <c r="B168" s="30"/>
      <c r="C168" s="30"/>
      <c r="D168" s="30"/>
      <c r="E168" s="30"/>
      <c r="F168" s="30"/>
      <c r="G168" s="30"/>
      <c r="H168" s="30"/>
      <c r="I168" s="30"/>
      <c r="J168" s="30"/>
      <c r="K168" s="30"/>
      <c r="L168" s="26"/>
    </row>
    <row r="169" spans="1:12" ht="15.75">
      <c r="A169" s="30"/>
      <c r="B169" s="30"/>
      <c r="C169" s="30"/>
      <c r="D169" s="30"/>
      <c r="E169" s="30"/>
      <c r="F169" s="30"/>
      <c r="G169" s="30"/>
      <c r="H169" s="30"/>
      <c r="I169" s="30"/>
      <c r="J169" s="30"/>
      <c r="K169" s="30"/>
      <c r="L169" s="26"/>
    </row>
    <row r="170" spans="1:12" ht="15.75">
      <c r="A170" s="30"/>
      <c r="B170" s="30"/>
      <c r="C170" s="30"/>
      <c r="D170" s="30"/>
      <c r="E170" s="30"/>
      <c r="F170" s="30"/>
      <c r="G170" s="30"/>
      <c r="H170" s="30"/>
      <c r="I170" s="30"/>
      <c r="J170" s="30"/>
      <c r="K170" s="30"/>
      <c r="L170" s="26"/>
    </row>
    <row r="171" spans="1:12" ht="15.75">
      <c r="A171" s="30"/>
      <c r="B171" s="30"/>
      <c r="C171" s="30"/>
      <c r="D171" s="30"/>
      <c r="E171" s="30"/>
      <c r="F171" s="30"/>
      <c r="G171" s="30"/>
      <c r="H171" s="30"/>
      <c r="I171" s="30"/>
      <c r="J171" s="30"/>
      <c r="K171" s="30"/>
      <c r="L171" s="26"/>
    </row>
    <row r="172" spans="1:12" ht="15.75">
      <c r="A172" s="30"/>
      <c r="B172" s="30"/>
      <c r="C172" s="30"/>
      <c r="D172" s="30"/>
      <c r="E172" s="30"/>
      <c r="F172" s="30"/>
      <c r="G172" s="30"/>
      <c r="H172" s="30"/>
      <c r="I172" s="30"/>
      <c r="J172" s="30"/>
      <c r="K172" s="30"/>
      <c r="L172" s="26"/>
    </row>
    <row r="173" spans="1:12" ht="15.75">
      <c r="A173" s="30"/>
      <c r="B173" s="30"/>
      <c r="C173" s="30"/>
      <c r="D173" s="30"/>
      <c r="E173" s="30"/>
      <c r="F173" s="30"/>
      <c r="G173" s="30"/>
      <c r="H173" s="30"/>
      <c r="I173" s="30"/>
      <c r="J173" s="30"/>
      <c r="K173" s="30"/>
      <c r="L173" s="26"/>
    </row>
    <row r="174" spans="1:12" ht="15.75">
      <c r="A174" s="30"/>
      <c r="B174" s="30"/>
      <c r="C174" s="30"/>
      <c r="D174" s="30"/>
      <c r="E174" s="30"/>
      <c r="F174" s="30"/>
      <c r="G174" s="30"/>
      <c r="H174" s="30"/>
      <c r="I174" s="30"/>
      <c r="J174" s="30"/>
      <c r="K174" s="30"/>
      <c r="L174" s="26"/>
    </row>
    <row r="175" spans="1:12" ht="15.75">
      <c r="A175" s="30"/>
      <c r="B175" s="30"/>
      <c r="C175" s="30"/>
      <c r="D175" s="30"/>
      <c r="E175" s="30"/>
      <c r="F175" s="30"/>
      <c r="G175" s="30"/>
      <c r="H175" s="30"/>
      <c r="I175" s="30"/>
      <c r="J175" s="30"/>
      <c r="K175" s="30"/>
      <c r="L175" s="26"/>
    </row>
    <row r="176" spans="1:12" ht="15.75">
      <c r="A176" s="30"/>
      <c r="B176" s="30"/>
      <c r="C176" s="30"/>
      <c r="D176" s="30"/>
      <c r="E176" s="30"/>
      <c r="F176" s="30"/>
      <c r="G176" s="30"/>
      <c r="H176" s="30"/>
      <c r="I176" s="30"/>
      <c r="J176" s="30"/>
      <c r="K176" s="30"/>
      <c r="L176" s="26"/>
    </row>
    <row r="177" spans="1:12" ht="15.75">
      <c r="A177" s="30"/>
      <c r="B177" s="30"/>
      <c r="C177" s="30"/>
      <c r="D177" s="30"/>
      <c r="E177" s="30"/>
      <c r="F177" s="30"/>
      <c r="G177" s="30"/>
      <c r="H177" s="30"/>
      <c r="I177" s="30"/>
      <c r="J177" s="30"/>
      <c r="K177" s="30"/>
      <c r="L177" s="26"/>
    </row>
    <row r="178" spans="1:12" ht="15.75">
      <c r="A178" s="30"/>
      <c r="B178" s="30"/>
      <c r="C178" s="30"/>
      <c r="D178" s="30"/>
      <c r="E178" s="30"/>
      <c r="F178" s="30"/>
      <c r="G178" s="30"/>
      <c r="H178" s="30"/>
      <c r="I178" s="30"/>
      <c r="J178" s="30"/>
      <c r="K178" s="30"/>
      <c r="L178" s="26"/>
    </row>
    <row r="179" spans="1:12" ht="15.75">
      <c r="A179" s="30"/>
      <c r="B179" s="30"/>
      <c r="C179" s="30"/>
      <c r="D179" s="30"/>
      <c r="E179" s="30"/>
      <c r="F179" s="30"/>
      <c r="G179" s="30"/>
      <c r="H179" s="30"/>
      <c r="I179" s="30"/>
      <c r="J179" s="30"/>
      <c r="K179" s="30"/>
      <c r="L179" s="26"/>
    </row>
    <row r="180" spans="1:12" ht="15.75">
      <c r="A180" s="30"/>
      <c r="B180" s="30"/>
      <c r="C180" s="30"/>
      <c r="D180" s="30"/>
      <c r="E180" s="30"/>
      <c r="F180" s="30"/>
      <c r="G180" s="30"/>
      <c r="H180" s="30"/>
      <c r="I180" s="30"/>
      <c r="J180" s="30"/>
      <c r="K180" s="30"/>
      <c r="L180" s="26"/>
    </row>
    <row r="181" spans="1:12" ht="15.75">
      <c r="A181" s="30"/>
      <c r="B181" s="30"/>
      <c r="C181" s="30"/>
      <c r="D181" s="30"/>
      <c r="E181" s="30"/>
      <c r="F181" s="30"/>
      <c r="G181" s="30"/>
      <c r="H181" s="30"/>
      <c r="I181" s="30"/>
      <c r="J181" s="30"/>
      <c r="K181" s="30"/>
      <c r="L181" s="26"/>
    </row>
    <row r="182" spans="1:12" ht="15.75">
      <c r="A182" s="30"/>
      <c r="B182" s="30"/>
      <c r="C182" s="30"/>
      <c r="D182" s="30"/>
      <c r="E182" s="30"/>
      <c r="F182" s="30"/>
      <c r="G182" s="30"/>
      <c r="H182" s="30"/>
      <c r="I182" s="30"/>
      <c r="J182" s="30"/>
      <c r="K182" s="30"/>
      <c r="L182" s="26"/>
    </row>
    <row r="183" spans="1:12" ht="15.75">
      <c r="A183" s="30"/>
      <c r="B183" s="30"/>
      <c r="C183" s="30"/>
      <c r="D183" s="30"/>
      <c r="E183" s="30"/>
      <c r="F183" s="30"/>
      <c r="G183" s="30"/>
      <c r="H183" s="30"/>
      <c r="I183" s="30"/>
      <c r="J183" s="30"/>
      <c r="K183" s="30"/>
      <c r="L183" s="26"/>
    </row>
    <row r="184" spans="1:12" ht="15.75">
      <c r="A184" s="30"/>
      <c r="B184" s="30"/>
      <c r="C184" s="30"/>
      <c r="D184" s="30"/>
      <c r="E184" s="30"/>
      <c r="F184" s="30"/>
      <c r="G184" s="30"/>
      <c r="H184" s="30"/>
      <c r="I184" s="30"/>
      <c r="J184" s="30"/>
      <c r="K184" s="30"/>
      <c r="L184" s="26"/>
    </row>
    <row r="185" spans="1:12" ht="15.75">
      <c r="A185" s="30"/>
      <c r="B185" s="30"/>
      <c r="C185" s="30"/>
      <c r="D185" s="30"/>
      <c r="E185" s="30"/>
      <c r="F185" s="30"/>
      <c r="G185" s="30"/>
      <c r="H185" s="30"/>
      <c r="I185" s="30"/>
      <c r="J185" s="30"/>
      <c r="K185" s="30"/>
      <c r="L185" s="26"/>
    </row>
    <row r="186" spans="1:12" ht="15.75">
      <c r="A186" s="30"/>
      <c r="B186" s="30"/>
      <c r="C186" s="30"/>
      <c r="D186" s="30"/>
      <c r="E186" s="30"/>
      <c r="F186" s="30"/>
      <c r="G186" s="30"/>
      <c r="H186" s="30"/>
      <c r="I186" s="30"/>
      <c r="J186" s="30"/>
      <c r="K186" s="30"/>
      <c r="L186" s="26"/>
    </row>
    <row r="187" spans="1:12" ht="15.75">
      <c r="A187" s="30"/>
      <c r="B187" s="30"/>
      <c r="C187" s="30"/>
      <c r="D187" s="30"/>
      <c r="E187" s="30"/>
      <c r="F187" s="30"/>
      <c r="G187" s="30"/>
      <c r="H187" s="30"/>
      <c r="I187" s="30"/>
      <c r="J187" s="30"/>
      <c r="K187" s="30"/>
      <c r="L187" s="26"/>
    </row>
    <row r="188" spans="1:12" ht="15.75">
      <c r="A188" s="30"/>
      <c r="B188" s="30"/>
      <c r="C188" s="30"/>
      <c r="D188" s="30"/>
      <c r="E188" s="30"/>
      <c r="F188" s="30"/>
      <c r="G188" s="30"/>
      <c r="H188" s="30"/>
      <c r="I188" s="30"/>
      <c r="J188" s="30"/>
      <c r="K188" s="30"/>
      <c r="L188" s="26"/>
    </row>
    <row r="189" spans="1:12" ht="15.75">
      <c r="A189" s="30"/>
      <c r="B189" s="30"/>
      <c r="C189" s="30"/>
      <c r="D189" s="30"/>
      <c r="E189" s="30"/>
      <c r="F189" s="30"/>
      <c r="G189" s="30"/>
      <c r="H189" s="30"/>
      <c r="I189" s="30"/>
      <c r="J189" s="30"/>
      <c r="K189" s="30"/>
      <c r="L189" s="26"/>
    </row>
    <row r="190" spans="1:12" ht="15.75">
      <c r="A190" s="30"/>
      <c r="B190" s="30"/>
      <c r="C190" s="30"/>
      <c r="D190" s="30"/>
      <c r="E190" s="30"/>
      <c r="F190" s="30"/>
      <c r="G190" s="30"/>
      <c r="H190" s="30"/>
      <c r="I190" s="30"/>
      <c r="J190" s="30"/>
      <c r="K190" s="30"/>
      <c r="L190" s="26"/>
    </row>
    <row r="191" spans="1:12" ht="15.75">
      <c r="A191" s="30"/>
      <c r="B191" s="30"/>
      <c r="C191" s="30"/>
      <c r="D191" s="30"/>
      <c r="E191" s="30"/>
      <c r="F191" s="30"/>
      <c r="G191" s="30"/>
      <c r="H191" s="30"/>
      <c r="I191" s="30"/>
      <c r="J191" s="30"/>
      <c r="K191" s="30"/>
      <c r="L191" s="26"/>
    </row>
    <row r="192" spans="1:12" ht="15.75">
      <c r="A192" s="30"/>
      <c r="B192" s="30"/>
      <c r="C192" s="30"/>
      <c r="D192" s="30"/>
      <c r="E192" s="30"/>
      <c r="F192" s="30"/>
      <c r="G192" s="30"/>
      <c r="H192" s="30"/>
      <c r="I192" s="30"/>
      <c r="J192" s="30"/>
      <c r="K192" s="30"/>
      <c r="L192" s="26"/>
    </row>
    <row r="193" spans="1:12" ht="15.75">
      <c r="A193" s="30"/>
      <c r="B193" s="30"/>
      <c r="C193" s="30"/>
      <c r="D193" s="30"/>
      <c r="E193" s="30"/>
      <c r="F193" s="30"/>
      <c r="G193" s="30"/>
      <c r="H193" s="30"/>
      <c r="I193" s="30"/>
      <c r="J193" s="30"/>
      <c r="K193" s="33">
        <v>24</v>
      </c>
      <c r="L193" s="26"/>
    </row>
    <row r="194" spans="1:11" ht="15.75">
      <c r="A194" s="28"/>
      <c r="B194" s="28"/>
      <c r="C194" s="28"/>
      <c r="D194" s="28"/>
      <c r="E194" s="28"/>
      <c r="F194" s="28"/>
      <c r="G194" s="28"/>
      <c r="H194" s="28"/>
      <c r="I194" s="28"/>
      <c r="J194" s="28"/>
      <c r="K194" s="28"/>
    </row>
  </sheetData>
  <mergeCells count="5">
    <mergeCell ref="A1:K1"/>
    <mergeCell ref="A2:A3"/>
    <mergeCell ref="C2:E2"/>
    <mergeCell ref="F2:H2"/>
    <mergeCell ref="I2:K2"/>
  </mergeCells>
  <printOptions/>
  <pageMargins left="0.1968503937007874" right="0.1968503937007874" top="0.3937007874015748" bottom="0.3937007874015748"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2:T42"/>
  <sheetViews>
    <sheetView workbookViewId="0" topLeftCell="G1">
      <selection activeCell="S34" sqref="S34"/>
    </sheetView>
  </sheetViews>
  <sheetFormatPr defaultColWidth="9.140625" defaultRowHeight="12.75"/>
  <cols>
    <col min="1" max="1" width="11.57421875" style="0" customWidth="1"/>
  </cols>
  <sheetData>
    <row r="2" spans="1:19" ht="18.75">
      <c r="A2" s="185" t="s">
        <v>552</v>
      </c>
      <c r="B2" s="185"/>
      <c r="C2" s="185"/>
      <c r="D2" s="185"/>
      <c r="E2" s="185"/>
      <c r="F2" s="185"/>
      <c r="G2" s="185"/>
      <c r="H2" s="185"/>
      <c r="I2" s="185"/>
      <c r="J2" s="185"/>
      <c r="K2" s="185"/>
      <c r="L2" s="185"/>
      <c r="M2" s="185"/>
      <c r="N2" s="185"/>
      <c r="O2" s="185"/>
      <c r="P2" s="185"/>
      <c r="Q2" s="185"/>
      <c r="R2" s="185"/>
      <c r="S2" s="185"/>
    </row>
    <row r="3" spans="1:19" ht="15.75">
      <c r="A3" s="186"/>
      <c r="B3" s="197" t="s">
        <v>553</v>
      </c>
      <c r="C3" s="197"/>
      <c r="D3" s="197"/>
      <c r="E3" s="197"/>
      <c r="F3" s="197"/>
      <c r="G3" s="197"/>
      <c r="H3" s="197" t="s">
        <v>554</v>
      </c>
      <c r="I3" s="197"/>
      <c r="J3" s="197"/>
      <c r="K3" s="197"/>
      <c r="L3" s="197"/>
      <c r="M3" s="197"/>
      <c r="N3" s="197" t="s">
        <v>555</v>
      </c>
      <c r="O3" s="197"/>
      <c r="P3" s="197"/>
      <c r="Q3" s="197"/>
      <c r="R3" s="197"/>
      <c r="S3" s="197"/>
    </row>
    <row r="4" spans="1:19" ht="15.75">
      <c r="A4" s="186"/>
      <c r="B4" s="197" t="s">
        <v>556</v>
      </c>
      <c r="C4" s="197"/>
      <c r="D4" s="197"/>
      <c r="E4" s="197" t="s">
        <v>557</v>
      </c>
      <c r="F4" s="197"/>
      <c r="G4" s="197"/>
      <c r="H4" s="197" t="s">
        <v>556</v>
      </c>
      <c r="I4" s="197"/>
      <c r="J4" s="197"/>
      <c r="K4" s="197" t="s">
        <v>557</v>
      </c>
      <c r="L4" s="197"/>
      <c r="M4" s="197"/>
      <c r="N4" s="197" t="s">
        <v>556</v>
      </c>
      <c r="O4" s="197"/>
      <c r="P4" s="197"/>
      <c r="Q4" s="197" t="s">
        <v>558</v>
      </c>
      <c r="R4" s="197"/>
      <c r="S4" s="197"/>
    </row>
    <row r="5" spans="1:19" ht="15.75">
      <c r="A5" s="186"/>
      <c r="B5" s="1">
        <v>2006</v>
      </c>
      <c r="C5" s="1">
        <v>2007</v>
      </c>
      <c r="D5" s="1">
        <v>2008</v>
      </c>
      <c r="E5" s="1">
        <v>2006</v>
      </c>
      <c r="F5" s="1">
        <v>2007</v>
      </c>
      <c r="G5" s="1">
        <v>2008</v>
      </c>
      <c r="H5" s="1">
        <v>2006</v>
      </c>
      <c r="I5" s="1">
        <v>2007</v>
      </c>
      <c r="J5" s="1">
        <v>2008</v>
      </c>
      <c r="K5" s="1">
        <v>2006</v>
      </c>
      <c r="L5" s="1">
        <v>2007</v>
      </c>
      <c r="M5" s="1">
        <v>2008</v>
      </c>
      <c r="N5" s="1">
        <v>2006</v>
      </c>
      <c r="O5" s="1">
        <v>2007</v>
      </c>
      <c r="P5" s="1">
        <v>2008</v>
      </c>
      <c r="Q5" s="1">
        <v>2006</v>
      </c>
      <c r="R5" s="1">
        <v>2007</v>
      </c>
      <c r="S5" s="1">
        <v>2008</v>
      </c>
    </row>
    <row r="6" spans="1:19" ht="15.75">
      <c r="A6" s="1">
        <v>1</v>
      </c>
      <c r="B6" s="1">
        <v>3</v>
      </c>
      <c r="C6" s="1">
        <v>4</v>
      </c>
      <c r="D6" s="1">
        <v>4</v>
      </c>
      <c r="E6" s="1">
        <v>6</v>
      </c>
      <c r="F6" s="1">
        <v>7</v>
      </c>
      <c r="G6" s="1">
        <v>7</v>
      </c>
      <c r="H6" s="1">
        <v>9</v>
      </c>
      <c r="I6" s="1">
        <v>10</v>
      </c>
      <c r="J6" s="1">
        <v>10</v>
      </c>
      <c r="K6" s="1">
        <v>12</v>
      </c>
      <c r="L6" s="1">
        <v>13</v>
      </c>
      <c r="M6" s="1">
        <v>13</v>
      </c>
      <c r="N6" s="1">
        <v>15</v>
      </c>
      <c r="O6" s="1">
        <v>16</v>
      </c>
      <c r="P6" s="1">
        <v>16</v>
      </c>
      <c r="Q6" s="1">
        <v>18</v>
      </c>
      <c r="R6" s="1">
        <v>19</v>
      </c>
      <c r="S6" s="1">
        <v>19</v>
      </c>
    </row>
    <row r="7" spans="1:19" ht="15.75">
      <c r="A7" s="14" t="s">
        <v>956</v>
      </c>
      <c r="B7" s="1">
        <v>1968</v>
      </c>
      <c r="C7" s="1">
        <v>1999</v>
      </c>
      <c r="D7" s="1">
        <v>2106</v>
      </c>
      <c r="E7" s="1">
        <v>18.9</v>
      </c>
      <c r="F7" s="1">
        <v>19.4</v>
      </c>
      <c r="G7" s="1">
        <v>20.4</v>
      </c>
      <c r="H7" s="1">
        <v>33497</v>
      </c>
      <c r="I7" s="1">
        <v>40072</v>
      </c>
      <c r="J7" s="1">
        <v>31344</v>
      </c>
      <c r="K7" s="1">
        <v>323</v>
      </c>
      <c r="L7" s="1">
        <v>389.1</v>
      </c>
      <c r="M7" s="1">
        <v>304.7</v>
      </c>
      <c r="N7" s="1">
        <v>521416</v>
      </c>
      <c r="O7" s="1">
        <v>499505</v>
      </c>
      <c r="P7" s="1">
        <v>630411</v>
      </c>
      <c r="Q7" s="1">
        <v>502.9</v>
      </c>
      <c r="R7" s="1">
        <v>485</v>
      </c>
      <c r="S7" s="1">
        <v>612.8</v>
      </c>
    </row>
    <row r="8" spans="1:19" ht="31.5">
      <c r="A8" s="14" t="s">
        <v>559</v>
      </c>
      <c r="B8" s="1"/>
      <c r="C8" s="1"/>
      <c r="D8" s="1"/>
      <c r="E8" s="1"/>
      <c r="F8" s="1"/>
      <c r="G8" s="1"/>
      <c r="H8" s="1"/>
      <c r="I8" s="1"/>
      <c r="J8" s="1"/>
      <c r="K8" s="1"/>
      <c r="L8" s="1"/>
      <c r="M8" s="1"/>
      <c r="N8" s="1"/>
      <c r="O8" s="1"/>
      <c r="P8" s="1"/>
      <c r="Q8" s="1"/>
      <c r="R8" s="1"/>
      <c r="S8" s="1"/>
    </row>
    <row r="9" spans="1:19" ht="45">
      <c r="A9" s="63" t="s">
        <v>560</v>
      </c>
      <c r="B9" s="1">
        <v>356</v>
      </c>
      <c r="C9" s="1">
        <v>372</v>
      </c>
      <c r="D9" s="1">
        <v>392</v>
      </c>
      <c r="E9" s="1">
        <v>3.4</v>
      </c>
      <c r="F9" s="1">
        <v>3.6</v>
      </c>
      <c r="G9" s="1">
        <v>3.8</v>
      </c>
      <c r="H9" s="1">
        <v>6934</v>
      </c>
      <c r="I9" s="1">
        <v>6085</v>
      </c>
      <c r="J9" s="1">
        <v>5729</v>
      </c>
      <c r="K9" s="1">
        <v>66.8</v>
      </c>
      <c r="L9" s="1">
        <v>56.2</v>
      </c>
      <c r="M9" s="1">
        <v>55.6</v>
      </c>
      <c r="N9" s="1">
        <v>67100</v>
      </c>
      <c r="O9" s="1">
        <v>84024</v>
      </c>
      <c r="P9" s="1">
        <v>106669</v>
      </c>
      <c r="Q9" s="1">
        <v>64.7</v>
      </c>
      <c r="R9" s="1">
        <v>81.6</v>
      </c>
      <c r="S9" s="1">
        <v>103.6</v>
      </c>
    </row>
    <row r="10" spans="1:19" ht="45">
      <c r="A10" s="63" t="s">
        <v>561</v>
      </c>
      <c r="B10" s="1">
        <v>1393</v>
      </c>
      <c r="C10" s="1">
        <v>1396</v>
      </c>
      <c r="D10" s="1">
        <v>1476</v>
      </c>
      <c r="E10" s="1">
        <v>13.4</v>
      </c>
      <c r="F10" s="1">
        <v>13.5</v>
      </c>
      <c r="G10" s="1">
        <v>14.3</v>
      </c>
      <c r="H10" s="1">
        <v>21686</v>
      </c>
      <c r="I10" s="1">
        <v>19695</v>
      </c>
      <c r="J10" s="1">
        <v>20911</v>
      </c>
      <c r="K10" s="1">
        <v>209.1</v>
      </c>
      <c r="L10" s="1">
        <v>194.6</v>
      </c>
      <c r="M10" s="1">
        <v>203.2</v>
      </c>
      <c r="N10" s="1">
        <v>331800</v>
      </c>
      <c r="O10" s="1">
        <v>354681</v>
      </c>
      <c r="P10" s="1">
        <v>447310</v>
      </c>
      <c r="Q10" s="1">
        <v>323.2</v>
      </c>
      <c r="R10" s="1">
        <v>344.4</v>
      </c>
      <c r="S10" s="1">
        <v>434.8</v>
      </c>
    </row>
    <row r="11" spans="1:19" ht="30">
      <c r="A11" s="63" t="s">
        <v>562</v>
      </c>
      <c r="B11" s="1">
        <v>219</v>
      </c>
      <c r="C11" s="1">
        <v>231</v>
      </c>
      <c r="D11" s="1">
        <v>238</v>
      </c>
      <c r="E11" s="1">
        <v>2.1</v>
      </c>
      <c r="F11" s="1">
        <v>2.2</v>
      </c>
      <c r="G11" s="1">
        <v>2.3</v>
      </c>
      <c r="H11" s="1">
        <v>5070</v>
      </c>
      <c r="I11" s="1">
        <v>4292</v>
      </c>
      <c r="J11" s="1">
        <v>4704</v>
      </c>
      <c r="K11" s="1">
        <v>48.9</v>
      </c>
      <c r="L11" s="1">
        <v>41.6</v>
      </c>
      <c r="M11" s="1">
        <v>45.7</v>
      </c>
      <c r="N11" s="1">
        <v>55416</v>
      </c>
      <c r="O11" s="1">
        <v>60800</v>
      </c>
      <c r="P11" s="1">
        <v>76432</v>
      </c>
      <c r="Q11" s="1">
        <v>53.4</v>
      </c>
      <c r="R11" s="1">
        <v>59</v>
      </c>
      <c r="S11" s="1">
        <v>74.3</v>
      </c>
    </row>
    <row r="30" ht="15.75">
      <c r="S30" s="42"/>
    </row>
    <row r="42" ht="12.75">
      <c r="T42">
        <v>22</v>
      </c>
    </row>
  </sheetData>
  <mergeCells count="11">
    <mergeCell ref="A2:S2"/>
    <mergeCell ref="A3:A5"/>
    <mergeCell ref="B3:G3"/>
    <mergeCell ref="H3:M3"/>
    <mergeCell ref="N3:S3"/>
    <mergeCell ref="B4:D4"/>
    <mergeCell ref="E4:G4"/>
    <mergeCell ref="H4:J4"/>
    <mergeCell ref="K4:M4"/>
    <mergeCell ref="N4:P4"/>
    <mergeCell ref="Q4:S4"/>
  </mergeCells>
  <printOptions/>
  <pageMargins left="0.75" right="0.75" top="1" bottom="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I43"/>
  <sheetViews>
    <sheetView workbookViewId="0" topLeftCell="A28">
      <selection activeCell="H46" sqref="H46"/>
    </sheetView>
  </sheetViews>
  <sheetFormatPr defaultColWidth="9.140625" defaultRowHeight="12.75"/>
  <cols>
    <col min="1" max="1" width="20.57421875" style="80" customWidth="1"/>
    <col min="2" max="2" width="7.8515625" style="80" customWidth="1"/>
    <col min="3" max="3" width="10.57421875" style="80" customWidth="1"/>
    <col min="4" max="4" width="11.8515625" style="80" customWidth="1"/>
    <col min="5" max="5" width="9.140625" style="80" customWidth="1"/>
    <col min="6" max="6" width="10.140625" style="80" customWidth="1"/>
    <col min="7" max="7" width="11.8515625" style="80" customWidth="1"/>
    <col min="8" max="8" width="7.140625" style="80" customWidth="1"/>
    <col min="9" max="9" width="11.140625" style="80" customWidth="1"/>
    <col min="10" max="16384" width="9.140625" style="80" customWidth="1"/>
  </cols>
  <sheetData>
    <row r="1" spans="1:9" ht="18.75" customHeight="1">
      <c r="A1" s="187" t="s">
        <v>563</v>
      </c>
      <c r="B1" s="187"/>
      <c r="C1" s="187"/>
      <c r="D1" s="187"/>
      <c r="E1" s="187"/>
      <c r="F1" s="187"/>
      <c r="G1" s="187"/>
      <c r="H1" s="187"/>
      <c r="I1" s="187"/>
    </row>
    <row r="2" spans="1:9" ht="46.5" customHeight="1">
      <c r="A2" s="188"/>
      <c r="B2" s="197" t="s">
        <v>564</v>
      </c>
      <c r="C2" s="197"/>
      <c r="D2" s="197"/>
      <c r="E2" s="197" t="s">
        <v>565</v>
      </c>
      <c r="F2" s="197"/>
      <c r="G2" s="197"/>
      <c r="H2" s="197" t="s">
        <v>566</v>
      </c>
      <c r="I2" s="197"/>
    </row>
    <row r="3" spans="1:9" ht="15.75" hidden="1">
      <c r="A3" s="188"/>
      <c r="B3" s="197"/>
      <c r="C3" s="197"/>
      <c r="D3" s="197"/>
      <c r="E3" s="197"/>
      <c r="F3" s="197"/>
      <c r="G3" s="197"/>
      <c r="H3" s="197"/>
      <c r="I3" s="197"/>
    </row>
    <row r="4" spans="1:9" ht="38.25" customHeight="1">
      <c r="A4" s="3" t="s">
        <v>1362</v>
      </c>
      <c r="B4" s="1" t="s">
        <v>567</v>
      </c>
      <c r="C4" s="1" t="s">
        <v>568</v>
      </c>
      <c r="D4" s="1" t="s">
        <v>569</v>
      </c>
      <c r="E4" s="1" t="s">
        <v>567</v>
      </c>
      <c r="F4" s="1" t="s">
        <v>568</v>
      </c>
      <c r="G4" s="1" t="s">
        <v>569</v>
      </c>
      <c r="H4" s="1" t="s">
        <v>567</v>
      </c>
      <c r="I4" s="1" t="s">
        <v>569</v>
      </c>
    </row>
    <row r="5" spans="1:9" ht="15.75">
      <c r="A5" s="64" t="s">
        <v>1342</v>
      </c>
      <c r="B5" s="3">
        <v>24</v>
      </c>
      <c r="C5" s="3">
        <v>246</v>
      </c>
      <c r="D5" s="3">
        <v>465</v>
      </c>
      <c r="E5" s="3">
        <v>14</v>
      </c>
      <c r="F5" s="3">
        <v>293</v>
      </c>
      <c r="G5" s="3">
        <v>314</v>
      </c>
      <c r="H5" s="3">
        <v>5</v>
      </c>
      <c r="I5" s="64">
        <v>76</v>
      </c>
    </row>
    <row r="6" spans="1:9" ht="15.75">
      <c r="A6" s="64" t="s">
        <v>1326</v>
      </c>
      <c r="B6" s="3">
        <v>45</v>
      </c>
      <c r="C6" s="3">
        <v>151</v>
      </c>
      <c r="D6" s="3">
        <v>642</v>
      </c>
      <c r="E6" s="3">
        <v>8</v>
      </c>
      <c r="F6" s="3">
        <v>217</v>
      </c>
      <c r="G6" s="3">
        <v>104</v>
      </c>
      <c r="H6" s="3">
        <v>4</v>
      </c>
      <c r="I6" s="64">
        <v>37</v>
      </c>
    </row>
    <row r="7" spans="1:9" ht="15.75">
      <c r="A7" s="64" t="s">
        <v>899</v>
      </c>
      <c r="B7" s="3">
        <v>20</v>
      </c>
      <c r="C7" s="3">
        <v>321</v>
      </c>
      <c r="D7" s="3">
        <v>409</v>
      </c>
      <c r="E7" s="3"/>
      <c r="F7" s="3"/>
      <c r="G7" s="3"/>
      <c r="H7" s="3"/>
      <c r="I7" s="64"/>
    </row>
    <row r="8" spans="1:9" ht="15.75">
      <c r="A8" s="64" t="s">
        <v>1327</v>
      </c>
      <c r="B8" s="3">
        <v>100</v>
      </c>
      <c r="C8" s="3">
        <v>191</v>
      </c>
      <c r="D8" s="3">
        <v>1282</v>
      </c>
      <c r="E8" s="3">
        <v>55</v>
      </c>
      <c r="F8" s="3">
        <v>289</v>
      </c>
      <c r="G8" s="3">
        <v>1200</v>
      </c>
      <c r="H8" s="3">
        <v>2</v>
      </c>
      <c r="I8" s="64">
        <v>49</v>
      </c>
    </row>
    <row r="9" spans="1:9" ht="15.75">
      <c r="A9" s="64" t="s">
        <v>22</v>
      </c>
      <c r="B9" s="3">
        <v>26</v>
      </c>
      <c r="C9" s="3">
        <v>201</v>
      </c>
      <c r="D9" s="3">
        <v>368</v>
      </c>
      <c r="E9" s="3"/>
      <c r="F9" s="3"/>
      <c r="G9" s="3"/>
      <c r="H9" s="3">
        <v>4</v>
      </c>
      <c r="I9" s="64">
        <v>98</v>
      </c>
    </row>
    <row r="10" spans="1:9" ht="15.75">
      <c r="A10" s="64" t="s">
        <v>1363</v>
      </c>
      <c r="B10" s="3">
        <v>36</v>
      </c>
      <c r="C10" s="3">
        <v>147</v>
      </c>
      <c r="D10" s="3">
        <v>501</v>
      </c>
      <c r="E10" s="3">
        <v>50</v>
      </c>
      <c r="F10" s="3">
        <v>279</v>
      </c>
      <c r="G10" s="3">
        <v>794</v>
      </c>
      <c r="H10" s="3">
        <v>18</v>
      </c>
      <c r="I10" s="64">
        <v>312</v>
      </c>
    </row>
    <row r="11" spans="1:9" ht="15.75">
      <c r="A11" s="64" t="s">
        <v>570</v>
      </c>
      <c r="B11" s="3"/>
      <c r="C11" s="3"/>
      <c r="D11" s="3"/>
      <c r="E11" s="3">
        <v>50</v>
      </c>
      <c r="F11" s="3">
        <v>237</v>
      </c>
      <c r="G11" s="3">
        <v>768</v>
      </c>
      <c r="H11" s="3">
        <v>8</v>
      </c>
      <c r="I11" s="64">
        <v>116</v>
      </c>
    </row>
    <row r="12" spans="1:9" ht="15.75">
      <c r="A12" s="64" t="s">
        <v>1328</v>
      </c>
      <c r="B12" s="3"/>
      <c r="C12" s="3"/>
      <c r="D12" s="3"/>
      <c r="E12" s="3"/>
      <c r="F12" s="3"/>
      <c r="G12" s="3"/>
      <c r="H12" s="3">
        <v>7</v>
      </c>
      <c r="I12" s="64">
        <v>82</v>
      </c>
    </row>
    <row r="13" spans="1:9" ht="15.75">
      <c r="A13" s="64" t="s">
        <v>1329</v>
      </c>
      <c r="B13" s="3">
        <v>50</v>
      </c>
      <c r="C13" s="3">
        <v>280</v>
      </c>
      <c r="D13" s="3">
        <v>895</v>
      </c>
      <c r="E13" s="3"/>
      <c r="F13" s="3"/>
      <c r="G13" s="3"/>
      <c r="H13" s="3">
        <v>5</v>
      </c>
      <c r="I13" s="64">
        <v>58</v>
      </c>
    </row>
    <row r="14" spans="1:9" ht="15.75">
      <c r="A14" s="64" t="s">
        <v>1338</v>
      </c>
      <c r="B14" s="3">
        <v>91</v>
      </c>
      <c r="C14" s="3">
        <v>149</v>
      </c>
      <c r="D14" s="3">
        <v>1167</v>
      </c>
      <c r="E14" s="3">
        <v>40</v>
      </c>
      <c r="F14" s="3">
        <v>357</v>
      </c>
      <c r="G14" s="3">
        <v>857</v>
      </c>
      <c r="H14" s="3">
        <v>7</v>
      </c>
      <c r="I14" s="64">
        <v>76</v>
      </c>
    </row>
    <row r="15" spans="1:9" ht="15.75">
      <c r="A15" s="64" t="s">
        <v>986</v>
      </c>
      <c r="B15" s="3">
        <v>30</v>
      </c>
      <c r="C15" s="3">
        <v>348</v>
      </c>
      <c r="D15" s="3">
        <v>10441</v>
      </c>
      <c r="E15" s="3"/>
      <c r="F15" s="3"/>
      <c r="G15" s="3"/>
      <c r="H15" s="3"/>
      <c r="I15" s="64"/>
    </row>
    <row r="16" spans="1:9" ht="15.75">
      <c r="A16" s="64" t="s">
        <v>1364</v>
      </c>
      <c r="B16" s="3"/>
      <c r="C16" s="3"/>
      <c r="D16" s="3"/>
      <c r="E16" s="3">
        <v>15</v>
      </c>
      <c r="F16" s="3">
        <v>330</v>
      </c>
      <c r="G16" s="3">
        <v>333</v>
      </c>
      <c r="H16" s="3"/>
      <c r="I16" s="64"/>
    </row>
    <row r="17" spans="1:9" ht="15.75">
      <c r="A17" s="64" t="s">
        <v>987</v>
      </c>
      <c r="B17" s="3"/>
      <c r="C17" s="3"/>
      <c r="D17" s="3"/>
      <c r="E17" s="3">
        <v>20</v>
      </c>
      <c r="F17" s="3">
        <v>251</v>
      </c>
      <c r="G17" s="3">
        <v>296</v>
      </c>
      <c r="H17" s="3">
        <v>10</v>
      </c>
      <c r="I17" s="64">
        <v>72</v>
      </c>
    </row>
    <row r="18" spans="1:9" ht="15.75">
      <c r="A18" s="64" t="s">
        <v>571</v>
      </c>
      <c r="B18" s="3"/>
      <c r="C18" s="3"/>
      <c r="D18" s="3"/>
      <c r="E18" s="3"/>
      <c r="F18" s="3"/>
      <c r="G18" s="3"/>
      <c r="H18" s="3"/>
      <c r="I18" s="64"/>
    </row>
    <row r="19" spans="1:9" ht="15.75">
      <c r="A19" s="64" t="s">
        <v>1366</v>
      </c>
      <c r="B19" s="3"/>
      <c r="C19" s="3"/>
      <c r="D19" s="3"/>
      <c r="E19" s="3">
        <v>50</v>
      </c>
      <c r="F19" s="3">
        <v>346</v>
      </c>
      <c r="G19" s="3">
        <v>1118</v>
      </c>
      <c r="H19" s="3">
        <v>8</v>
      </c>
      <c r="I19" s="64">
        <v>119</v>
      </c>
    </row>
    <row r="20" spans="1:9" ht="15.75">
      <c r="A20" s="64" t="s">
        <v>0</v>
      </c>
      <c r="B20" s="3"/>
      <c r="C20" s="3"/>
      <c r="D20" s="3"/>
      <c r="E20" s="3">
        <v>50</v>
      </c>
      <c r="F20" s="3">
        <v>267</v>
      </c>
      <c r="G20" s="3">
        <v>743</v>
      </c>
      <c r="H20" s="3">
        <v>9</v>
      </c>
      <c r="I20" s="64">
        <v>154</v>
      </c>
    </row>
    <row r="21" spans="1:9" ht="15.75">
      <c r="A21" s="64" t="s">
        <v>1360</v>
      </c>
      <c r="B21" s="3"/>
      <c r="C21" s="3"/>
      <c r="D21" s="3"/>
      <c r="E21" s="3">
        <v>30</v>
      </c>
      <c r="F21" s="3">
        <v>322</v>
      </c>
      <c r="G21" s="3">
        <v>622</v>
      </c>
      <c r="H21" s="3">
        <v>9</v>
      </c>
      <c r="I21" s="64">
        <v>108</v>
      </c>
    </row>
    <row r="22" spans="1:9" ht="15.75">
      <c r="A22" s="64" t="s">
        <v>1</v>
      </c>
      <c r="B22" s="3"/>
      <c r="C22" s="3"/>
      <c r="D22" s="3"/>
      <c r="E22" s="3"/>
      <c r="F22" s="3"/>
      <c r="G22" s="3"/>
      <c r="H22" s="3">
        <v>8</v>
      </c>
      <c r="I22" s="64">
        <v>168</v>
      </c>
    </row>
    <row r="23" spans="1:9" ht="15.75">
      <c r="A23" s="64" t="s">
        <v>3</v>
      </c>
      <c r="B23" s="3"/>
      <c r="C23" s="3"/>
      <c r="D23" s="3"/>
      <c r="E23" s="3">
        <v>50</v>
      </c>
      <c r="F23" s="3">
        <v>237</v>
      </c>
      <c r="G23" s="3">
        <v>784</v>
      </c>
      <c r="H23" s="3">
        <v>12</v>
      </c>
      <c r="I23" s="64">
        <v>236</v>
      </c>
    </row>
    <row r="24" spans="1:9" ht="15.75">
      <c r="A24" s="64" t="s">
        <v>4</v>
      </c>
      <c r="B24" s="3"/>
      <c r="C24" s="3"/>
      <c r="D24" s="3"/>
      <c r="E24" s="3">
        <v>34</v>
      </c>
      <c r="F24" s="3">
        <v>320</v>
      </c>
      <c r="G24" s="3">
        <v>745</v>
      </c>
      <c r="H24" s="3">
        <v>6</v>
      </c>
      <c r="I24" s="64">
        <v>71</v>
      </c>
    </row>
    <row r="25" spans="1:9" ht="15.75">
      <c r="A25" s="64" t="s">
        <v>5</v>
      </c>
      <c r="B25" s="3"/>
      <c r="C25" s="3"/>
      <c r="D25" s="3"/>
      <c r="E25" s="3">
        <v>40</v>
      </c>
      <c r="F25" s="3">
        <v>311</v>
      </c>
      <c r="G25" s="3">
        <v>900</v>
      </c>
      <c r="H25" s="3">
        <v>18</v>
      </c>
      <c r="I25" s="64">
        <v>325</v>
      </c>
    </row>
    <row r="26" spans="1:9" ht="15.75">
      <c r="A26" s="64" t="s">
        <v>6</v>
      </c>
      <c r="B26" s="3"/>
      <c r="C26" s="3"/>
      <c r="D26" s="3"/>
      <c r="E26" s="3">
        <v>48</v>
      </c>
      <c r="F26" s="3">
        <v>212</v>
      </c>
      <c r="G26" s="3">
        <v>415</v>
      </c>
      <c r="H26" s="3">
        <v>22</v>
      </c>
      <c r="I26" s="64">
        <v>596</v>
      </c>
    </row>
    <row r="27" spans="1:9" ht="15.75">
      <c r="A27" s="64" t="s">
        <v>7</v>
      </c>
      <c r="B27" s="3"/>
      <c r="C27" s="3"/>
      <c r="D27" s="3"/>
      <c r="E27" s="3">
        <v>20</v>
      </c>
      <c r="F27" s="3">
        <v>244</v>
      </c>
      <c r="G27" s="3">
        <v>284</v>
      </c>
      <c r="H27" s="3">
        <v>8</v>
      </c>
      <c r="I27" s="64">
        <v>160</v>
      </c>
    </row>
    <row r="28" spans="1:9" ht="15.75">
      <c r="A28" s="64" t="s">
        <v>8</v>
      </c>
      <c r="B28" s="3"/>
      <c r="C28" s="3"/>
      <c r="D28" s="3"/>
      <c r="E28" s="3"/>
      <c r="F28" s="3"/>
      <c r="G28" s="3"/>
      <c r="H28" s="3">
        <v>3</v>
      </c>
      <c r="I28" s="64">
        <v>39</v>
      </c>
    </row>
    <row r="29" spans="1:9" ht="15.75">
      <c r="A29" s="64" t="s">
        <v>9</v>
      </c>
      <c r="B29" s="3"/>
      <c r="C29" s="3"/>
      <c r="D29" s="3"/>
      <c r="E29" s="3">
        <v>32</v>
      </c>
      <c r="F29" s="3">
        <v>305</v>
      </c>
      <c r="G29" s="3">
        <v>605</v>
      </c>
      <c r="H29" s="3">
        <v>7</v>
      </c>
      <c r="I29" s="64">
        <v>117</v>
      </c>
    </row>
    <row r="30" spans="1:9" ht="15.75">
      <c r="A30" s="64" t="s">
        <v>11</v>
      </c>
      <c r="B30" s="3"/>
      <c r="C30" s="3"/>
      <c r="D30" s="3"/>
      <c r="E30" s="3">
        <v>20</v>
      </c>
      <c r="F30" s="3">
        <v>103</v>
      </c>
      <c r="G30" s="3">
        <v>129</v>
      </c>
      <c r="H30" s="3">
        <v>12</v>
      </c>
      <c r="I30" s="64">
        <v>487</v>
      </c>
    </row>
    <row r="31" spans="1:9" ht="15.75">
      <c r="A31" s="64" t="s">
        <v>12</v>
      </c>
      <c r="B31" s="3"/>
      <c r="C31" s="3"/>
      <c r="D31" s="3"/>
      <c r="E31" s="3">
        <v>20</v>
      </c>
      <c r="F31" s="3">
        <v>245</v>
      </c>
      <c r="G31" s="3">
        <v>577</v>
      </c>
      <c r="H31" s="3">
        <v>7</v>
      </c>
      <c r="I31" s="64">
        <v>116</v>
      </c>
    </row>
    <row r="32" spans="1:9" ht="15.75">
      <c r="A32" s="64" t="s">
        <v>13</v>
      </c>
      <c r="B32" s="3"/>
      <c r="C32" s="3"/>
      <c r="D32" s="3"/>
      <c r="E32" s="3">
        <v>20</v>
      </c>
      <c r="F32" s="3">
        <v>335</v>
      </c>
      <c r="G32" s="3">
        <v>414</v>
      </c>
      <c r="H32" s="3">
        <v>6</v>
      </c>
      <c r="I32" s="64">
        <v>146</v>
      </c>
    </row>
    <row r="33" spans="1:9" ht="15.75">
      <c r="A33" s="64" t="s">
        <v>572</v>
      </c>
      <c r="B33" s="3"/>
      <c r="C33" s="3"/>
      <c r="D33" s="3"/>
      <c r="E33" s="3">
        <v>30</v>
      </c>
      <c r="F33" s="3">
        <v>235</v>
      </c>
      <c r="G33" s="3">
        <v>396</v>
      </c>
      <c r="H33" s="3">
        <v>4</v>
      </c>
      <c r="I33" s="64">
        <v>86</v>
      </c>
    </row>
    <row r="34" spans="1:9" ht="15.75">
      <c r="A34" s="64" t="s">
        <v>573</v>
      </c>
      <c r="B34" s="3"/>
      <c r="C34" s="3"/>
      <c r="D34" s="3"/>
      <c r="E34" s="3">
        <v>150</v>
      </c>
      <c r="F34" s="3">
        <v>253</v>
      </c>
      <c r="G34" s="3">
        <v>1732</v>
      </c>
      <c r="H34" s="3">
        <v>6</v>
      </c>
      <c r="I34" s="64">
        <v>218</v>
      </c>
    </row>
    <row r="35" spans="1:9" ht="15.75">
      <c r="A35" s="64" t="s">
        <v>574</v>
      </c>
      <c r="B35" s="3"/>
      <c r="C35" s="3"/>
      <c r="D35" s="3"/>
      <c r="E35" s="3">
        <v>150</v>
      </c>
      <c r="F35" s="3">
        <v>231</v>
      </c>
      <c r="G35" s="3">
        <v>1775</v>
      </c>
      <c r="H35" s="3">
        <v>4</v>
      </c>
      <c r="I35" s="64">
        <v>72</v>
      </c>
    </row>
    <row r="36" spans="1:9" ht="15.75">
      <c r="A36" s="64" t="s">
        <v>575</v>
      </c>
      <c r="B36" s="3"/>
      <c r="C36" s="3"/>
      <c r="D36" s="3"/>
      <c r="E36" s="3">
        <v>120</v>
      </c>
      <c r="F36" s="3">
        <v>219</v>
      </c>
      <c r="G36" s="3">
        <v>1213</v>
      </c>
      <c r="H36" s="3">
        <v>5</v>
      </c>
      <c r="I36" s="64">
        <v>171</v>
      </c>
    </row>
    <row r="37" spans="1:9" ht="15.75">
      <c r="A37" s="64" t="s">
        <v>576</v>
      </c>
      <c r="B37" s="3"/>
      <c r="C37" s="3"/>
      <c r="D37" s="3"/>
      <c r="E37" s="3"/>
      <c r="F37" s="3"/>
      <c r="G37" s="3"/>
      <c r="H37" s="3">
        <v>6</v>
      </c>
      <c r="I37" s="64">
        <v>123</v>
      </c>
    </row>
    <row r="38" spans="1:9" ht="15.75">
      <c r="A38" s="64" t="s">
        <v>577</v>
      </c>
      <c r="B38" s="3"/>
      <c r="C38" s="3"/>
      <c r="D38" s="3"/>
      <c r="E38" s="3">
        <v>140</v>
      </c>
      <c r="F38" s="3">
        <v>212</v>
      </c>
      <c r="G38" s="3">
        <v>1478</v>
      </c>
      <c r="H38" s="3">
        <v>2</v>
      </c>
      <c r="I38" s="64">
        <v>40</v>
      </c>
    </row>
    <row r="39" spans="1:9" ht="15.75">
      <c r="A39" s="64" t="s">
        <v>578</v>
      </c>
      <c r="B39" s="3"/>
      <c r="C39" s="3"/>
      <c r="D39" s="3"/>
      <c r="E39" s="3">
        <v>170</v>
      </c>
      <c r="F39" s="3">
        <v>200</v>
      </c>
      <c r="G39" s="3">
        <v>1988</v>
      </c>
      <c r="H39" s="3">
        <v>6</v>
      </c>
      <c r="I39" s="64">
        <v>176</v>
      </c>
    </row>
    <row r="40" spans="1:9" ht="15.75">
      <c r="A40" s="64" t="s">
        <v>579</v>
      </c>
      <c r="B40" s="3"/>
      <c r="C40" s="3"/>
      <c r="D40" s="3"/>
      <c r="E40" s="3">
        <v>10</v>
      </c>
      <c r="F40" s="3">
        <v>477</v>
      </c>
      <c r="G40" s="3">
        <v>379</v>
      </c>
      <c r="H40" s="3"/>
      <c r="I40" s="64"/>
    </row>
    <row r="41" spans="1:9" ht="15.75">
      <c r="A41" s="64" t="s">
        <v>14</v>
      </c>
      <c r="B41" s="65">
        <v>402</v>
      </c>
      <c r="C41" s="65">
        <v>209</v>
      </c>
      <c r="D41" s="65">
        <f>SUM(D5:D40)</f>
        <v>16170</v>
      </c>
      <c r="E41" s="3">
        <v>1396</v>
      </c>
      <c r="F41" s="3">
        <v>252.7</v>
      </c>
      <c r="G41" s="3">
        <f>SUM(G5:G40)</f>
        <v>20963</v>
      </c>
      <c r="H41" s="3">
        <v>231</v>
      </c>
      <c r="I41" s="64">
        <f>SUM(I5:I40)</f>
        <v>4704</v>
      </c>
    </row>
    <row r="43" ht="15.75">
      <c r="I43" s="66">
        <v>23</v>
      </c>
    </row>
  </sheetData>
  <mergeCells count="5">
    <mergeCell ref="A1:I1"/>
    <mergeCell ref="A2:A3"/>
    <mergeCell ref="B2:D3"/>
    <mergeCell ref="E2:G3"/>
    <mergeCell ref="H2:I3"/>
  </mergeCells>
  <printOptions/>
  <pageMargins left="0" right="0"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51"/>
  <sheetViews>
    <sheetView workbookViewId="0" topLeftCell="A43">
      <selection activeCell="G81" sqref="G81"/>
    </sheetView>
  </sheetViews>
  <sheetFormatPr defaultColWidth="9.140625" defaultRowHeight="12.75"/>
  <cols>
    <col min="1" max="1" width="35.57421875" style="67" customWidth="1"/>
    <col min="2" max="16384" width="9.140625" style="67" customWidth="1"/>
  </cols>
  <sheetData>
    <row r="1" spans="1:4" ht="41.25" customHeight="1">
      <c r="A1" s="189" t="s">
        <v>580</v>
      </c>
      <c r="B1" s="190"/>
      <c r="C1" s="190"/>
      <c r="D1" s="190"/>
    </row>
    <row r="2" spans="1:5" ht="37.5" customHeight="1">
      <c r="A2" s="1" t="s">
        <v>1362</v>
      </c>
      <c r="B2" s="180" t="s">
        <v>901</v>
      </c>
      <c r="C2" s="119"/>
      <c r="D2" s="119"/>
      <c r="E2" s="120"/>
    </row>
    <row r="3" spans="1:5" ht="15.75">
      <c r="A3" s="1"/>
      <c r="B3" s="1">
        <v>2005</v>
      </c>
      <c r="C3" s="1">
        <v>2006</v>
      </c>
      <c r="D3" s="1">
        <v>2007</v>
      </c>
      <c r="E3" s="3">
        <v>2008</v>
      </c>
    </row>
    <row r="4" spans="1:5" ht="15.75">
      <c r="A4" s="1" t="s">
        <v>581</v>
      </c>
      <c r="B4" s="1">
        <v>6115</v>
      </c>
      <c r="C4" s="1">
        <v>6685</v>
      </c>
      <c r="D4" s="1">
        <v>6685</v>
      </c>
      <c r="E4" s="1">
        <v>7081</v>
      </c>
    </row>
    <row r="5" spans="1:5" ht="15.75">
      <c r="A5" s="1" t="s">
        <v>582</v>
      </c>
      <c r="B5" s="1">
        <v>5915</v>
      </c>
      <c r="C5" s="1">
        <v>6485</v>
      </c>
      <c r="D5" s="1">
        <v>6485</v>
      </c>
      <c r="E5" s="1">
        <v>6881</v>
      </c>
    </row>
    <row r="6" spans="1:5" ht="15.75">
      <c r="A6" s="1" t="s">
        <v>583</v>
      </c>
      <c r="B6" s="1" t="s">
        <v>584</v>
      </c>
      <c r="C6" s="1" t="s">
        <v>585</v>
      </c>
      <c r="D6" s="1" t="s">
        <v>585</v>
      </c>
      <c r="E6" s="1">
        <v>6881</v>
      </c>
    </row>
    <row r="7" spans="1:5" ht="15.75">
      <c r="A7" s="1" t="s">
        <v>586</v>
      </c>
      <c r="B7" s="1" t="s">
        <v>587</v>
      </c>
      <c r="C7" s="1" t="s">
        <v>588</v>
      </c>
      <c r="D7" s="1" t="s">
        <v>588</v>
      </c>
      <c r="E7" s="1" t="s">
        <v>588</v>
      </c>
    </row>
    <row r="8" spans="1:5" ht="15.75">
      <c r="A8" s="1" t="s">
        <v>589</v>
      </c>
      <c r="B8" s="1" t="s">
        <v>590</v>
      </c>
      <c r="C8" s="1" t="s">
        <v>590</v>
      </c>
      <c r="D8" s="1" t="s">
        <v>590</v>
      </c>
      <c r="E8" s="1" t="s">
        <v>590</v>
      </c>
    </row>
    <row r="9" spans="1:5" ht="15.75">
      <c r="A9" s="1" t="s">
        <v>900</v>
      </c>
      <c r="B9" s="1"/>
      <c r="C9" s="1"/>
      <c r="D9" s="1"/>
      <c r="E9" s="1">
        <v>396</v>
      </c>
    </row>
    <row r="10" spans="1:5" ht="15.75">
      <c r="A10" s="1" t="s">
        <v>591</v>
      </c>
      <c r="B10" s="1" t="s">
        <v>592</v>
      </c>
      <c r="C10" s="1" t="s">
        <v>593</v>
      </c>
      <c r="D10" s="1" t="s">
        <v>593</v>
      </c>
      <c r="E10" s="1" t="s">
        <v>593</v>
      </c>
    </row>
    <row r="11" spans="1:5" ht="15.75">
      <c r="A11" s="1" t="s">
        <v>594</v>
      </c>
      <c r="B11" s="1" t="s">
        <v>128</v>
      </c>
      <c r="C11" s="1" t="s">
        <v>128</v>
      </c>
      <c r="D11" s="1" t="s">
        <v>128</v>
      </c>
      <c r="E11" s="1" t="s">
        <v>128</v>
      </c>
    </row>
    <row r="12" spans="1:5" ht="15.75">
      <c r="A12" s="1" t="s">
        <v>595</v>
      </c>
      <c r="B12" s="1" t="s">
        <v>607</v>
      </c>
      <c r="C12" s="1" t="s">
        <v>607</v>
      </c>
      <c r="D12" s="1" t="s">
        <v>607</v>
      </c>
      <c r="E12" s="1" t="s">
        <v>607</v>
      </c>
    </row>
    <row r="13" spans="1:5" ht="15.75">
      <c r="A13" s="1" t="s">
        <v>608</v>
      </c>
      <c r="B13" s="1" t="s">
        <v>609</v>
      </c>
      <c r="C13" s="1" t="s">
        <v>609</v>
      </c>
      <c r="D13" s="1" t="s">
        <v>609</v>
      </c>
      <c r="E13" s="1" t="s">
        <v>609</v>
      </c>
    </row>
    <row r="14" spans="1:5" ht="15.75">
      <c r="A14" s="1" t="s">
        <v>610</v>
      </c>
      <c r="B14" s="1" t="s">
        <v>611</v>
      </c>
      <c r="C14" s="1" t="s">
        <v>611</v>
      </c>
      <c r="D14" s="1" t="s">
        <v>611</v>
      </c>
      <c r="E14" s="1" t="s">
        <v>611</v>
      </c>
    </row>
    <row r="15" spans="1:5" ht="15.75">
      <c r="A15" s="1" t="s">
        <v>612</v>
      </c>
      <c r="B15" s="1" t="s">
        <v>613</v>
      </c>
      <c r="C15" s="1" t="s">
        <v>613</v>
      </c>
      <c r="D15" s="1" t="s">
        <v>613</v>
      </c>
      <c r="E15" s="1" t="s">
        <v>613</v>
      </c>
    </row>
    <row r="16" spans="1:5" ht="15.75">
      <c r="A16" s="1" t="s">
        <v>614</v>
      </c>
      <c r="B16" s="1" t="s">
        <v>615</v>
      </c>
      <c r="C16" s="1" t="s">
        <v>615</v>
      </c>
      <c r="D16" s="1" t="s">
        <v>615</v>
      </c>
      <c r="E16" s="1" t="s">
        <v>615</v>
      </c>
    </row>
    <row r="17" spans="1:5" ht="31.5">
      <c r="A17" s="1" t="s">
        <v>616</v>
      </c>
      <c r="B17" s="1"/>
      <c r="C17" s="1"/>
      <c r="D17" s="1"/>
      <c r="E17" s="1"/>
    </row>
    <row r="18" spans="1:5" ht="31.5">
      <c r="A18" s="1" t="s">
        <v>617</v>
      </c>
      <c r="B18" s="1" t="s">
        <v>618</v>
      </c>
      <c r="C18" s="1" t="s">
        <v>618</v>
      </c>
      <c r="D18" s="1" t="s">
        <v>618</v>
      </c>
      <c r="E18" s="1" t="s">
        <v>618</v>
      </c>
    </row>
    <row r="19" spans="1:5" ht="31.5">
      <c r="A19" s="1" t="s">
        <v>619</v>
      </c>
      <c r="B19" s="1"/>
      <c r="C19" s="1"/>
      <c r="D19" s="1"/>
      <c r="E19" s="1"/>
    </row>
    <row r="20" spans="1:5" ht="15.75">
      <c r="A20" s="1" t="s">
        <v>620</v>
      </c>
      <c r="B20" s="1"/>
      <c r="C20" s="1"/>
      <c r="D20" s="1"/>
      <c r="E20" s="1"/>
    </row>
    <row r="21" spans="1:5" ht="31.5">
      <c r="A21" s="1" t="s">
        <v>621</v>
      </c>
      <c r="B21" s="1" t="s">
        <v>622</v>
      </c>
      <c r="C21" s="1" t="s">
        <v>622</v>
      </c>
      <c r="D21" s="1" t="s">
        <v>622</v>
      </c>
      <c r="E21" s="1">
        <v>15540</v>
      </c>
    </row>
    <row r="22" spans="1:5" ht="15.75">
      <c r="A22" s="1" t="s">
        <v>623</v>
      </c>
      <c r="B22" s="1" t="s">
        <v>624</v>
      </c>
      <c r="C22" s="1" t="s">
        <v>625</v>
      </c>
      <c r="D22" s="1">
        <v>7055</v>
      </c>
      <c r="E22" s="1">
        <v>7865</v>
      </c>
    </row>
    <row r="23" spans="1:5" ht="15.75">
      <c r="A23" s="1" t="s">
        <v>1366</v>
      </c>
      <c r="B23" s="1" t="s">
        <v>626</v>
      </c>
      <c r="C23" s="1" t="s">
        <v>626</v>
      </c>
      <c r="D23" s="1" t="s">
        <v>626</v>
      </c>
      <c r="E23" s="1" t="s">
        <v>626</v>
      </c>
    </row>
    <row r="24" spans="1:5" ht="15.75">
      <c r="A24" s="1" t="s">
        <v>902</v>
      </c>
      <c r="B24" s="1"/>
      <c r="C24" s="1"/>
      <c r="D24" s="1"/>
      <c r="E24" s="1">
        <v>810</v>
      </c>
    </row>
    <row r="25" spans="1:5" ht="15.75">
      <c r="A25" s="1" t="s">
        <v>0</v>
      </c>
      <c r="B25" s="1" t="s">
        <v>615</v>
      </c>
      <c r="C25" s="1" t="s">
        <v>615</v>
      </c>
      <c r="D25" s="1" t="s">
        <v>615</v>
      </c>
      <c r="E25" s="1" t="s">
        <v>615</v>
      </c>
    </row>
    <row r="26" spans="1:5" ht="15.75">
      <c r="A26" s="1" t="s">
        <v>627</v>
      </c>
      <c r="B26" s="1" t="s">
        <v>628</v>
      </c>
      <c r="C26" s="1" t="s">
        <v>628</v>
      </c>
      <c r="D26" s="1" t="s">
        <v>628</v>
      </c>
      <c r="E26" s="1" t="s">
        <v>628</v>
      </c>
    </row>
    <row r="27" spans="1:5" ht="15.75">
      <c r="A27" s="1" t="s">
        <v>1</v>
      </c>
      <c r="B27" s="1" t="s">
        <v>629</v>
      </c>
      <c r="C27" s="1" t="s">
        <v>629</v>
      </c>
      <c r="D27" s="1" t="s">
        <v>629</v>
      </c>
      <c r="E27" s="1" t="s">
        <v>629</v>
      </c>
    </row>
    <row r="28" spans="1:5" ht="15.75">
      <c r="A28" s="1" t="s">
        <v>2</v>
      </c>
      <c r="B28" s="1" t="s">
        <v>630</v>
      </c>
      <c r="C28" s="1" t="s">
        <v>630</v>
      </c>
      <c r="D28" s="1" t="s">
        <v>630</v>
      </c>
      <c r="E28" s="1" t="s">
        <v>630</v>
      </c>
    </row>
    <row r="29" spans="1:5" ht="15.75">
      <c r="A29" s="1" t="s">
        <v>3</v>
      </c>
      <c r="B29" s="1" t="s">
        <v>630</v>
      </c>
      <c r="C29" s="1" t="s">
        <v>630</v>
      </c>
      <c r="D29" s="1" t="s">
        <v>630</v>
      </c>
      <c r="E29" s="1" t="s">
        <v>630</v>
      </c>
    </row>
    <row r="30" spans="1:5" ht="15.75">
      <c r="A30" s="1" t="s">
        <v>4</v>
      </c>
      <c r="B30" s="1" t="s">
        <v>631</v>
      </c>
      <c r="C30" s="1" t="s">
        <v>631</v>
      </c>
      <c r="D30" s="1" t="s">
        <v>631</v>
      </c>
      <c r="E30" s="1" t="s">
        <v>631</v>
      </c>
    </row>
    <row r="31" spans="1:5" ht="15.75">
      <c r="A31" s="1" t="s">
        <v>5</v>
      </c>
      <c r="B31" s="1" t="s">
        <v>632</v>
      </c>
      <c r="C31" s="1" t="s">
        <v>632</v>
      </c>
      <c r="D31" s="1" t="s">
        <v>632</v>
      </c>
      <c r="E31" s="1" t="s">
        <v>632</v>
      </c>
    </row>
    <row r="32" spans="1:5" ht="15.75">
      <c r="A32" s="1" t="s">
        <v>6</v>
      </c>
      <c r="B32" s="1" t="s">
        <v>633</v>
      </c>
      <c r="C32" s="1" t="s">
        <v>633</v>
      </c>
      <c r="D32" s="1" t="s">
        <v>633</v>
      </c>
      <c r="E32" s="1" t="s">
        <v>633</v>
      </c>
    </row>
    <row r="33" spans="1:5" ht="15.75">
      <c r="A33" s="1" t="s">
        <v>7</v>
      </c>
      <c r="B33" s="1" t="s">
        <v>634</v>
      </c>
      <c r="C33" s="1" t="s">
        <v>634</v>
      </c>
      <c r="D33" s="1" t="s">
        <v>634</v>
      </c>
      <c r="E33" s="1" t="s">
        <v>634</v>
      </c>
    </row>
    <row r="34" spans="1:5" ht="15.75">
      <c r="A34" s="1" t="s">
        <v>8</v>
      </c>
      <c r="B34" s="1" t="s">
        <v>635</v>
      </c>
      <c r="C34" s="1" t="s">
        <v>635</v>
      </c>
      <c r="D34" s="1" t="s">
        <v>635</v>
      </c>
      <c r="E34" s="1" t="s">
        <v>635</v>
      </c>
    </row>
    <row r="35" spans="1:5" ht="15.75">
      <c r="A35" s="1" t="s">
        <v>9</v>
      </c>
      <c r="B35" s="1" t="s">
        <v>128</v>
      </c>
      <c r="C35" s="1" t="s">
        <v>128</v>
      </c>
      <c r="D35" s="1" t="s">
        <v>128</v>
      </c>
      <c r="E35" s="1" t="s">
        <v>128</v>
      </c>
    </row>
    <row r="36" spans="1:5" ht="15.75">
      <c r="A36" s="1" t="s">
        <v>10</v>
      </c>
      <c r="B36" s="1" t="s">
        <v>590</v>
      </c>
      <c r="C36" s="1" t="s">
        <v>590</v>
      </c>
      <c r="D36" s="1" t="s">
        <v>590</v>
      </c>
      <c r="E36" s="1" t="s">
        <v>590</v>
      </c>
    </row>
    <row r="37" spans="1:5" ht="15.75">
      <c r="A37" s="1" t="s">
        <v>11</v>
      </c>
      <c r="B37" s="1" t="s">
        <v>636</v>
      </c>
      <c r="C37" s="1" t="s">
        <v>636</v>
      </c>
      <c r="D37" s="1" t="s">
        <v>636</v>
      </c>
      <c r="E37" s="1" t="s">
        <v>636</v>
      </c>
    </row>
    <row r="38" spans="1:5" ht="15.75">
      <c r="A38" s="1" t="s">
        <v>12</v>
      </c>
      <c r="B38" s="1" t="s">
        <v>590</v>
      </c>
      <c r="C38" s="1" t="s">
        <v>590</v>
      </c>
      <c r="D38" s="1">
        <v>530</v>
      </c>
      <c r="E38" s="1">
        <v>530</v>
      </c>
    </row>
    <row r="39" spans="1:5" ht="15.75">
      <c r="A39" s="1" t="s">
        <v>13</v>
      </c>
      <c r="B39" s="1" t="s">
        <v>637</v>
      </c>
      <c r="C39" s="1" t="s">
        <v>637</v>
      </c>
      <c r="D39" s="1" t="s">
        <v>637</v>
      </c>
      <c r="E39" s="1" t="s">
        <v>637</v>
      </c>
    </row>
    <row r="40" spans="1:5" ht="15.75">
      <c r="A40" s="1" t="s">
        <v>638</v>
      </c>
      <c r="B40" s="1" t="s">
        <v>893</v>
      </c>
      <c r="C40" s="1" t="s">
        <v>893</v>
      </c>
      <c r="D40" s="1" t="s">
        <v>893</v>
      </c>
      <c r="E40" s="1" t="s">
        <v>893</v>
      </c>
    </row>
    <row r="41" spans="1:5" ht="15.75">
      <c r="A41" s="1" t="s">
        <v>943</v>
      </c>
      <c r="B41" s="1" t="s">
        <v>618</v>
      </c>
      <c r="C41" s="1" t="s">
        <v>618</v>
      </c>
      <c r="D41" s="1" t="s">
        <v>618</v>
      </c>
      <c r="E41" s="1" t="s">
        <v>618</v>
      </c>
    </row>
    <row r="42" spans="1:5" ht="15.75">
      <c r="A42" s="1" t="s">
        <v>639</v>
      </c>
      <c r="B42" s="1" t="s">
        <v>640</v>
      </c>
      <c r="C42" s="1" t="s">
        <v>640</v>
      </c>
      <c r="D42" s="1" t="s">
        <v>640</v>
      </c>
      <c r="E42" s="1" t="s">
        <v>640</v>
      </c>
    </row>
    <row r="43" spans="1:6" ht="31.5">
      <c r="A43" s="1" t="s">
        <v>641</v>
      </c>
      <c r="B43" s="1" t="s">
        <v>642</v>
      </c>
      <c r="C43" s="1" t="s">
        <v>642</v>
      </c>
      <c r="D43" s="1" t="s">
        <v>642</v>
      </c>
      <c r="E43" s="1" t="s">
        <v>642</v>
      </c>
      <c r="F43" s="67">
        <v>24</v>
      </c>
    </row>
    <row r="44" spans="1:5" ht="15.75">
      <c r="A44" s="1" t="s">
        <v>23</v>
      </c>
      <c r="B44" s="1" t="s">
        <v>643</v>
      </c>
      <c r="C44" s="1" t="s">
        <v>643</v>
      </c>
      <c r="D44" s="1" t="s">
        <v>643</v>
      </c>
      <c r="E44" s="1" t="s">
        <v>643</v>
      </c>
    </row>
    <row r="45" spans="1:6" ht="15.75">
      <c r="A45" s="1" t="s">
        <v>24</v>
      </c>
      <c r="B45" s="1" t="s">
        <v>644</v>
      </c>
      <c r="C45" s="1" t="s">
        <v>644</v>
      </c>
      <c r="D45" s="1" t="s">
        <v>644</v>
      </c>
      <c r="E45" s="1" t="s">
        <v>644</v>
      </c>
      <c r="F45" s="66"/>
    </row>
    <row r="46" spans="1:5" ht="15.75">
      <c r="A46" s="1" t="s">
        <v>25</v>
      </c>
      <c r="B46" s="1" t="s">
        <v>645</v>
      </c>
      <c r="C46" s="1" t="s">
        <v>645</v>
      </c>
      <c r="D46" s="1" t="s">
        <v>645</v>
      </c>
      <c r="E46" s="1" t="s">
        <v>645</v>
      </c>
    </row>
    <row r="47" spans="1:5" ht="15.75">
      <c r="A47" s="1" t="s">
        <v>26</v>
      </c>
      <c r="B47" s="1" t="s">
        <v>644</v>
      </c>
      <c r="C47" s="1" t="s">
        <v>644</v>
      </c>
      <c r="D47" s="1" t="s">
        <v>644</v>
      </c>
      <c r="E47" s="1" t="s">
        <v>644</v>
      </c>
    </row>
    <row r="48" spans="1:5" ht="15.75">
      <c r="A48" s="1" t="s">
        <v>27</v>
      </c>
      <c r="B48" s="1" t="s">
        <v>626</v>
      </c>
      <c r="C48" s="1" t="s">
        <v>626</v>
      </c>
      <c r="D48" s="1" t="s">
        <v>626</v>
      </c>
      <c r="E48" s="1" t="s">
        <v>626</v>
      </c>
    </row>
    <row r="49" spans="1:5" ht="15.75">
      <c r="A49" s="1" t="s">
        <v>646</v>
      </c>
      <c r="B49" s="1" t="s">
        <v>647</v>
      </c>
      <c r="C49" s="1" t="s">
        <v>647</v>
      </c>
      <c r="D49" s="1" t="s">
        <v>647</v>
      </c>
      <c r="E49" s="1" t="s">
        <v>647</v>
      </c>
    </row>
    <row r="50" spans="1:5" ht="15.75">
      <c r="A50" s="1" t="s">
        <v>28</v>
      </c>
      <c r="B50" s="1" t="s">
        <v>648</v>
      </c>
      <c r="C50" s="1" t="s">
        <v>648</v>
      </c>
      <c r="D50" s="1" t="s">
        <v>648</v>
      </c>
      <c r="E50" s="1" t="s">
        <v>648</v>
      </c>
    </row>
    <row r="51" spans="1:5" ht="31.5">
      <c r="A51" s="1" t="s">
        <v>649</v>
      </c>
      <c r="B51" s="1" t="s">
        <v>650</v>
      </c>
      <c r="C51" s="1" t="s">
        <v>650</v>
      </c>
      <c r="D51" s="1" t="s">
        <v>650</v>
      </c>
      <c r="E51" s="1" t="s">
        <v>650</v>
      </c>
    </row>
    <row r="52" spans="1:5" ht="31.5">
      <c r="A52" s="1" t="s">
        <v>651</v>
      </c>
      <c r="B52" s="1" t="s">
        <v>652</v>
      </c>
      <c r="C52" s="1" t="s">
        <v>652</v>
      </c>
      <c r="D52" s="1" t="s">
        <v>652</v>
      </c>
      <c r="E52" s="1" t="s">
        <v>652</v>
      </c>
    </row>
    <row r="53" spans="1:5" ht="31.5">
      <c r="A53" s="1" t="s">
        <v>653</v>
      </c>
      <c r="B53" s="1" t="s">
        <v>654</v>
      </c>
      <c r="C53" s="1" t="s">
        <v>654</v>
      </c>
      <c r="D53" s="1" t="s">
        <v>654</v>
      </c>
      <c r="E53" s="1" t="s">
        <v>654</v>
      </c>
    </row>
    <row r="54" spans="1:5" ht="31.5">
      <c r="A54" s="1" t="s">
        <v>655</v>
      </c>
      <c r="B54" s="1" t="s">
        <v>656</v>
      </c>
      <c r="C54" s="1" t="s">
        <v>657</v>
      </c>
      <c r="D54" s="1" t="s">
        <v>657</v>
      </c>
      <c r="E54" s="1" t="s">
        <v>657</v>
      </c>
    </row>
    <row r="55" spans="1:5" ht="31.5">
      <c r="A55" s="1" t="s">
        <v>658</v>
      </c>
      <c r="B55" s="1" t="s">
        <v>659</v>
      </c>
      <c r="C55" s="1" t="s">
        <v>659</v>
      </c>
      <c r="D55" s="1" t="s">
        <v>659</v>
      </c>
      <c r="E55" s="1" t="s">
        <v>659</v>
      </c>
    </row>
    <row r="56" spans="1:5" ht="31.5">
      <c r="A56" s="1" t="s">
        <v>660</v>
      </c>
      <c r="B56" s="1" t="s">
        <v>128</v>
      </c>
      <c r="C56" s="1" t="s">
        <v>128</v>
      </c>
      <c r="D56" s="1" t="s">
        <v>128</v>
      </c>
      <c r="E56" s="1" t="s">
        <v>128</v>
      </c>
    </row>
    <row r="57" spans="1:5" ht="31.5">
      <c r="A57" s="1" t="s">
        <v>661</v>
      </c>
      <c r="B57" s="1" t="s">
        <v>662</v>
      </c>
      <c r="C57" s="1" t="s">
        <v>662</v>
      </c>
      <c r="D57" s="1" t="s">
        <v>662</v>
      </c>
      <c r="E57" s="1" t="s">
        <v>662</v>
      </c>
    </row>
    <row r="58" spans="1:5" ht="31.5">
      <c r="A58" s="1" t="s">
        <v>663</v>
      </c>
      <c r="B58" s="1" t="s">
        <v>664</v>
      </c>
      <c r="C58" s="1" t="s">
        <v>664</v>
      </c>
      <c r="D58" s="1" t="s">
        <v>664</v>
      </c>
      <c r="E58" s="1" t="s">
        <v>664</v>
      </c>
    </row>
    <row r="59" spans="1:5" ht="31.5">
      <c r="A59" s="1" t="s">
        <v>665</v>
      </c>
      <c r="B59" s="1" t="s">
        <v>666</v>
      </c>
      <c r="C59" s="1" t="s">
        <v>666</v>
      </c>
      <c r="D59" s="1" t="s">
        <v>666</v>
      </c>
      <c r="E59" s="1" t="s">
        <v>666</v>
      </c>
    </row>
    <row r="60" spans="1:5" ht="31.5">
      <c r="A60" s="1" t="s">
        <v>667</v>
      </c>
      <c r="B60" s="1" t="s">
        <v>1103</v>
      </c>
      <c r="C60" s="1" t="s">
        <v>637</v>
      </c>
      <c r="D60" s="1" t="s">
        <v>637</v>
      </c>
      <c r="E60" s="1" t="s">
        <v>637</v>
      </c>
    </row>
    <row r="61" spans="1:5" ht="31.5">
      <c r="A61" s="1" t="s">
        <v>668</v>
      </c>
      <c r="B61" s="1" t="s">
        <v>618</v>
      </c>
      <c r="C61" s="1" t="s">
        <v>618</v>
      </c>
      <c r="D61" s="1" t="s">
        <v>618</v>
      </c>
      <c r="E61" s="1" t="s">
        <v>618</v>
      </c>
    </row>
    <row r="62" spans="1:5" ht="31.5">
      <c r="A62" s="1" t="s">
        <v>669</v>
      </c>
      <c r="B62" s="1" t="s">
        <v>670</v>
      </c>
      <c r="C62" s="1" t="s">
        <v>670</v>
      </c>
      <c r="D62" s="1" t="s">
        <v>670</v>
      </c>
      <c r="E62" s="1" t="s">
        <v>670</v>
      </c>
    </row>
    <row r="63" spans="1:5" ht="31.5">
      <c r="A63" s="1" t="s">
        <v>671</v>
      </c>
      <c r="B63" s="1" t="s">
        <v>1103</v>
      </c>
      <c r="C63" s="1" t="s">
        <v>1103</v>
      </c>
      <c r="D63" s="1" t="s">
        <v>1103</v>
      </c>
      <c r="E63" s="1" t="s">
        <v>1103</v>
      </c>
    </row>
    <row r="64" spans="1:5" ht="15.75">
      <c r="A64" s="1" t="s">
        <v>1361</v>
      </c>
      <c r="B64" s="1" t="s">
        <v>672</v>
      </c>
      <c r="C64" s="1" t="s">
        <v>672</v>
      </c>
      <c r="D64" s="1" t="s">
        <v>672</v>
      </c>
      <c r="E64" s="1" t="s">
        <v>672</v>
      </c>
    </row>
    <row r="65" spans="1:5" ht="31.5">
      <c r="A65" s="1" t="s">
        <v>675</v>
      </c>
      <c r="B65" s="1" t="s">
        <v>676</v>
      </c>
      <c r="C65" s="1" t="s">
        <v>676</v>
      </c>
      <c r="D65" s="1" t="s">
        <v>676</v>
      </c>
      <c r="E65" s="1" t="s">
        <v>676</v>
      </c>
    </row>
    <row r="66" spans="1:5" ht="15.75">
      <c r="A66" s="1" t="s">
        <v>677</v>
      </c>
      <c r="B66" s="1" t="s">
        <v>678</v>
      </c>
      <c r="C66" s="1" t="s">
        <v>678</v>
      </c>
      <c r="D66" s="1" t="s">
        <v>678</v>
      </c>
      <c r="E66" s="1" t="s">
        <v>678</v>
      </c>
    </row>
    <row r="67" spans="1:5" ht="15.75">
      <c r="A67" s="1" t="s">
        <v>679</v>
      </c>
      <c r="B67" s="1" t="s">
        <v>680</v>
      </c>
      <c r="C67" s="1" t="s">
        <v>680</v>
      </c>
      <c r="D67" s="1" t="s">
        <v>680</v>
      </c>
      <c r="E67" s="1" t="s">
        <v>680</v>
      </c>
    </row>
    <row r="68" spans="1:5" ht="15.75">
      <c r="A68" s="1" t="s">
        <v>681</v>
      </c>
      <c r="B68" s="1" t="s">
        <v>590</v>
      </c>
      <c r="C68" s="1" t="s">
        <v>590</v>
      </c>
      <c r="D68" s="1" t="s">
        <v>590</v>
      </c>
      <c r="E68" s="1" t="s">
        <v>590</v>
      </c>
    </row>
    <row r="69" spans="1:5" ht="15.75">
      <c r="A69" s="1" t="s">
        <v>682</v>
      </c>
      <c r="B69" s="1" t="s">
        <v>128</v>
      </c>
      <c r="C69" s="1" t="s">
        <v>128</v>
      </c>
      <c r="D69" s="1" t="s">
        <v>128</v>
      </c>
      <c r="E69" s="1" t="s">
        <v>128</v>
      </c>
    </row>
    <row r="70" spans="1:5" ht="15.75">
      <c r="A70" s="1" t="s">
        <v>683</v>
      </c>
      <c r="B70" s="1" t="s">
        <v>684</v>
      </c>
      <c r="C70" s="1" t="s">
        <v>685</v>
      </c>
      <c r="D70" s="1">
        <v>22395</v>
      </c>
      <c r="E70" s="1">
        <v>23601</v>
      </c>
    </row>
    <row r="80" ht="15.75">
      <c r="F80" s="67">
        <v>25</v>
      </c>
    </row>
    <row r="82" ht="15.75">
      <c r="F82" s="66"/>
    </row>
    <row r="93" ht="16.5" thickBot="1"/>
    <row r="94" ht="16.5" customHeight="1">
      <c r="A94" s="191"/>
    </row>
    <row r="95" ht="16.5" thickBot="1">
      <c r="A95" s="192"/>
    </row>
    <row r="96" ht="16.5" thickBot="1">
      <c r="A96" s="10"/>
    </row>
    <row r="97" ht="16.5" thickBot="1">
      <c r="A97" s="10"/>
    </row>
    <row r="98" ht="16.5" thickBot="1">
      <c r="A98" s="10"/>
    </row>
    <row r="99" ht="16.5" thickBot="1">
      <c r="A99" s="10"/>
    </row>
    <row r="100" ht="16.5" thickBot="1">
      <c r="A100" s="10"/>
    </row>
    <row r="101" ht="16.5" thickBot="1">
      <c r="A101" s="10"/>
    </row>
    <row r="102" ht="16.5" thickBot="1">
      <c r="A102" s="10"/>
    </row>
    <row r="103" ht="16.5" thickBot="1">
      <c r="A103" s="10"/>
    </row>
    <row r="104" ht="16.5" thickBot="1">
      <c r="A104" s="10"/>
    </row>
    <row r="105" ht="16.5" thickBot="1">
      <c r="A105" s="10"/>
    </row>
    <row r="106" ht="16.5" thickBot="1">
      <c r="A106" s="10"/>
    </row>
    <row r="107" ht="16.5" thickBot="1">
      <c r="A107" s="10"/>
    </row>
    <row r="108" ht="16.5" thickBot="1">
      <c r="A108" s="10"/>
    </row>
    <row r="109" ht="16.5" thickBot="1">
      <c r="A109" s="10"/>
    </row>
    <row r="110" ht="16.5" thickBot="1">
      <c r="A110" s="10"/>
    </row>
    <row r="111" ht="16.5" thickBot="1">
      <c r="A111" s="10"/>
    </row>
    <row r="112" ht="16.5" thickBot="1">
      <c r="A112" s="10"/>
    </row>
    <row r="113" ht="16.5" thickBot="1">
      <c r="A113" s="10"/>
    </row>
    <row r="114" ht="16.5" thickBot="1">
      <c r="A114" s="10"/>
    </row>
    <row r="115" ht="15.75">
      <c r="A115" s="68"/>
    </row>
    <row r="116" ht="16.5" thickBot="1">
      <c r="A116" s="10"/>
    </row>
    <row r="117" ht="16.5" thickBot="1">
      <c r="A117" s="10"/>
    </row>
    <row r="118" ht="16.5" thickBot="1">
      <c r="A118" s="10"/>
    </row>
    <row r="119" ht="16.5" thickBot="1">
      <c r="A119" s="10"/>
    </row>
    <row r="120" ht="16.5" thickBot="1">
      <c r="A120" s="10"/>
    </row>
    <row r="121" ht="16.5" thickBot="1">
      <c r="A121" s="10"/>
    </row>
    <row r="122" ht="16.5" thickBot="1">
      <c r="A122" s="10"/>
    </row>
    <row r="123" ht="16.5" thickBot="1">
      <c r="A123" s="10"/>
    </row>
    <row r="124" ht="16.5" thickBot="1">
      <c r="A124" s="10"/>
    </row>
    <row r="125" ht="16.5" thickBot="1">
      <c r="A125" s="10"/>
    </row>
    <row r="126" ht="16.5" thickBot="1">
      <c r="A126" s="10"/>
    </row>
    <row r="127" ht="16.5" thickBot="1">
      <c r="A127" s="10"/>
    </row>
    <row r="128" ht="16.5" thickBot="1">
      <c r="A128" s="10"/>
    </row>
    <row r="129" ht="16.5" thickBot="1">
      <c r="A129" s="10"/>
    </row>
    <row r="130" ht="16.5" thickBot="1">
      <c r="A130" s="10"/>
    </row>
    <row r="131" ht="16.5" thickBot="1">
      <c r="A131" s="10"/>
    </row>
    <row r="132" ht="16.5" thickBot="1">
      <c r="A132" s="10"/>
    </row>
    <row r="133" ht="16.5" thickBot="1">
      <c r="A133" s="10"/>
    </row>
    <row r="134" ht="16.5" thickBot="1">
      <c r="A134" s="10"/>
    </row>
    <row r="135" ht="16.5" thickBot="1">
      <c r="A135" s="10"/>
    </row>
    <row r="136" ht="16.5" thickBot="1">
      <c r="A136" s="10"/>
    </row>
    <row r="137" ht="16.5" thickBot="1">
      <c r="A137" s="10"/>
    </row>
    <row r="138" ht="16.5" thickBot="1">
      <c r="A138" s="10"/>
    </row>
    <row r="139" ht="16.5" thickBot="1">
      <c r="A139" s="10"/>
    </row>
    <row r="140" ht="16.5" thickBot="1">
      <c r="A140" s="10"/>
    </row>
    <row r="141" ht="16.5" thickBot="1">
      <c r="A141" s="10"/>
    </row>
    <row r="142" ht="15.75">
      <c r="A142" s="68"/>
    </row>
    <row r="143" ht="16.5" thickBot="1">
      <c r="A143" s="10"/>
    </row>
    <row r="144" ht="16.5" thickBot="1">
      <c r="A144" s="10"/>
    </row>
    <row r="145" ht="16.5" thickBot="1">
      <c r="A145" s="10"/>
    </row>
    <row r="146" ht="16.5" thickBot="1">
      <c r="A146" s="10"/>
    </row>
    <row r="147" ht="15.75">
      <c r="A147" s="68"/>
    </row>
    <row r="148" ht="16.5" thickBot="1">
      <c r="A148" s="10"/>
    </row>
    <row r="149" ht="16.5" thickBot="1">
      <c r="A149" s="10"/>
    </row>
    <row r="150" ht="16.5" thickBot="1">
      <c r="A150" s="10"/>
    </row>
    <row r="151" ht="16.5" thickBot="1">
      <c r="A151" s="10"/>
    </row>
  </sheetData>
  <mergeCells count="3">
    <mergeCell ref="A1:D1"/>
    <mergeCell ref="A94:A95"/>
    <mergeCell ref="B2:E2"/>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9"/>
  <sheetViews>
    <sheetView workbookViewId="0" topLeftCell="A1">
      <selection activeCell="H15" sqref="H15"/>
    </sheetView>
  </sheetViews>
  <sheetFormatPr defaultColWidth="9.140625" defaultRowHeight="12.75"/>
  <cols>
    <col min="1" max="1" width="21.8515625" style="41" customWidth="1"/>
    <col min="2" max="3" width="9.7109375" style="41" bestFit="1" customWidth="1"/>
    <col min="4" max="4" width="12.57421875" style="41" customWidth="1"/>
    <col min="5" max="5" width="9.140625" style="41" customWidth="1"/>
    <col min="6" max="6" width="9.7109375" style="41" bestFit="1" customWidth="1"/>
    <col min="7" max="7" width="14.57421875" style="41" customWidth="1"/>
    <col min="8" max="9" width="9.57421875" style="41" bestFit="1" customWidth="1"/>
    <col min="10" max="16384" width="9.140625" style="41" customWidth="1"/>
  </cols>
  <sheetData>
    <row r="1" spans="1:7" ht="44.25" customHeight="1">
      <c r="A1" s="121" t="s">
        <v>850</v>
      </c>
      <c r="B1" s="121"/>
      <c r="C1" s="121"/>
      <c r="D1" s="121"/>
      <c r="E1" s="121"/>
      <c r="F1" s="121"/>
      <c r="G1" s="121"/>
    </row>
    <row r="2" ht="15.75">
      <c r="A2" s="6"/>
    </row>
    <row r="3" spans="1:9" ht="48" customHeight="1">
      <c r="A3" s="197" t="s">
        <v>917</v>
      </c>
      <c r="B3" s="180" t="s">
        <v>1054</v>
      </c>
      <c r="C3" s="119"/>
      <c r="D3" s="119"/>
      <c r="E3" s="119"/>
      <c r="F3" s="119"/>
      <c r="G3" s="119"/>
      <c r="H3" s="119"/>
      <c r="I3" s="120"/>
    </row>
    <row r="4" spans="1:9" ht="111.75" customHeight="1">
      <c r="A4" s="197"/>
      <c r="B4" s="222" t="s">
        <v>918</v>
      </c>
      <c r="C4" s="223"/>
      <c r="D4" s="124" t="s">
        <v>919</v>
      </c>
      <c r="E4" s="197" t="s">
        <v>920</v>
      </c>
      <c r="F4" s="197" t="s">
        <v>1055</v>
      </c>
      <c r="G4" s="197"/>
      <c r="H4" s="197" t="s">
        <v>817</v>
      </c>
      <c r="I4" s="197"/>
    </row>
    <row r="5" spans="1:9" ht="12.75" customHeight="1">
      <c r="A5" s="197"/>
      <c r="B5" s="122" t="s">
        <v>921</v>
      </c>
      <c r="C5" s="122" t="s">
        <v>922</v>
      </c>
      <c r="D5" s="124"/>
      <c r="E5" s="197"/>
      <c r="F5" s="197"/>
      <c r="G5" s="197"/>
      <c r="H5" s="197"/>
      <c r="I5" s="197"/>
    </row>
    <row r="6" spans="1:9" ht="15.75">
      <c r="A6" s="197"/>
      <c r="B6" s="123"/>
      <c r="C6" s="123"/>
      <c r="D6" s="222"/>
      <c r="E6" s="197"/>
      <c r="F6" s="1" t="s">
        <v>923</v>
      </c>
      <c r="G6" s="1" t="s">
        <v>924</v>
      </c>
      <c r="H6" s="3" t="s">
        <v>923</v>
      </c>
      <c r="I6" s="3" t="s">
        <v>924</v>
      </c>
    </row>
    <row r="7" spans="1:9" ht="15.75">
      <c r="A7" s="1" t="s">
        <v>925</v>
      </c>
      <c r="B7" s="82">
        <v>7555.5</v>
      </c>
      <c r="C7" s="82">
        <v>6904.25</v>
      </c>
      <c r="D7" s="83">
        <v>4397</v>
      </c>
      <c r="E7" s="82">
        <v>1.6</v>
      </c>
      <c r="F7" s="82">
        <v>11804.46</v>
      </c>
      <c r="G7" s="82">
        <v>12099.87</v>
      </c>
      <c r="H7" s="84">
        <v>15031.86</v>
      </c>
      <c r="I7" s="84">
        <v>13114.21</v>
      </c>
    </row>
    <row r="8" spans="1:9" ht="31.5">
      <c r="A8" s="1" t="s">
        <v>926</v>
      </c>
      <c r="B8" s="82">
        <v>13453.75</v>
      </c>
      <c r="C8" s="82">
        <v>12729.25</v>
      </c>
      <c r="D8" s="83">
        <v>7921</v>
      </c>
      <c r="E8" s="82">
        <v>1.6</v>
      </c>
      <c r="F8" s="82">
        <v>8418.11</v>
      </c>
      <c r="G8" s="82">
        <v>8028.7</v>
      </c>
      <c r="H8" s="84">
        <v>9613.23</v>
      </c>
      <c r="I8" s="84">
        <v>10158.89</v>
      </c>
    </row>
    <row r="9" spans="1:9" ht="31.5">
      <c r="A9" s="1" t="s">
        <v>927</v>
      </c>
      <c r="B9" s="82">
        <v>6826.5</v>
      </c>
      <c r="C9" s="82">
        <v>6271.1</v>
      </c>
      <c r="D9" s="83">
        <v>2803</v>
      </c>
      <c r="E9" s="82">
        <v>2.2</v>
      </c>
      <c r="F9" s="82">
        <v>5733.03</v>
      </c>
      <c r="G9" s="82">
        <v>5104.44</v>
      </c>
      <c r="H9" s="84">
        <v>5733.03</v>
      </c>
      <c r="I9" s="84">
        <v>5110.87</v>
      </c>
    </row>
    <row r="10" spans="1:9" ht="15.75">
      <c r="A10" s="1" t="s">
        <v>928</v>
      </c>
      <c r="B10" s="82">
        <v>8011.75</v>
      </c>
      <c r="C10" s="82">
        <v>7135.75</v>
      </c>
      <c r="D10" s="83">
        <v>3937</v>
      </c>
      <c r="E10" s="82">
        <v>1.8</v>
      </c>
      <c r="F10" s="82">
        <v>8692.67</v>
      </c>
      <c r="G10" s="82">
        <v>8902.5</v>
      </c>
      <c r="H10" s="84">
        <v>8692.67</v>
      </c>
      <c r="I10" s="84">
        <v>8902.5</v>
      </c>
    </row>
    <row r="11" spans="1:9" ht="15.75">
      <c r="A11" s="1" t="s">
        <v>929</v>
      </c>
      <c r="B11" s="82">
        <v>35847.5</v>
      </c>
      <c r="C11" s="82">
        <v>33040.35</v>
      </c>
      <c r="D11" s="83">
        <v>19058</v>
      </c>
      <c r="E11" s="82">
        <v>1.7</v>
      </c>
      <c r="F11" s="82">
        <v>8779.36</v>
      </c>
      <c r="G11" s="82">
        <v>8674.89</v>
      </c>
      <c r="H11" s="84">
        <v>10046.43</v>
      </c>
      <c r="I11" s="84">
        <v>8867.6</v>
      </c>
    </row>
    <row r="17" ht="15.75">
      <c r="L17" s="41">
        <v>26</v>
      </c>
    </row>
    <row r="39" ht="15.75">
      <c r="G39" s="42">
        <v>31</v>
      </c>
    </row>
  </sheetData>
  <mergeCells count="10">
    <mergeCell ref="H4:I5"/>
    <mergeCell ref="A1:G1"/>
    <mergeCell ref="C5:C6"/>
    <mergeCell ref="B5:B6"/>
    <mergeCell ref="F4:G5"/>
    <mergeCell ref="E4:E6"/>
    <mergeCell ref="D4:D6"/>
    <mergeCell ref="B4:C4"/>
    <mergeCell ref="A3:A6"/>
    <mergeCell ref="B3:I3"/>
  </mergeCells>
  <printOptions/>
  <pageMargins left="0.3937007874015748" right="0.3937007874015748"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Эла</cp:lastModifiedBy>
  <cp:lastPrinted>2009-03-03T10:36:17Z</cp:lastPrinted>
  <dcterms:created xsi:type="dcterms:W3CDTF">1996-10-08T23:32:33Z</dcterms:created>
  <dcterms:modified xsi:type="dcterms:W3CDTF">2009-03-03T10:37:13Z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